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0456E0AA-C858-4EF0-979E-55BAAA7C932F}" xr6:coauthVersionLast="47" xr6:coauthVersionMax="47" xr10:uidLastSave="{00000000-0000-0000-0000-000000000000}"/>
  <bookViews>
    <workbookView xWindow="-108" yWindow="-108" windowWidth="23256" windowHeight="12576" activeTab="1" xr2:uid="{00000000-000D-0000-FFFF-FFFF00000000}"/>
  </bookViews>
  <sheets>
    <sheet name="Naini-1" sheetId="1" r:id="rId1"/>
    <sheet name="Rajapu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 l="1"/>
  <c r="C37" i="1"/>
  <c r="B31" i="2" l="1"/>
  <c r="B32" i="2"/>
  <c r="B33" i="2"/>
  <c r="B34" i="2"/>
  <c r="B32" i="1" l="1"/>
  <c r="B33" i="1"/>
  <c r="B34" i="1"/>
  <c r="B35" i="1"/>
  <c r="B31" i="1" l="1"/>
  <c r="B30" i="1"/>
  <c r="B5" i="2"/>
  <c r="B6" i="2"/>
  <c r="B7" i="2"/>
  <c r="B8" i="2"/>
  <c r="B9" i="2"/>
  <c r="B10" i="2"/>
  <c r="B11" i="2"/>
  <c r="B12" i="2"/>
  <c r="B13" i="2"/>
  <c r="B14" i="2"/>
  <c r="B15" i="2"/>
  <c r="B16" i="2"/>
  <c r="B17" i="2"/>
  <c r="B18" i="2"/>
  <c r="B19" i="2"/>
  <c r="B20" i="2"/>
  <c r="B21" i="2"/>
  <c r="B22" i="2"/>
  <c r="B23" i="2"/>
  <c r="B24" i="2"/>
  <c r="B25" i="2"/>
  <c r="B26" i="2"/>
  <c r="B27" i="2"/>
  <c r="B28" i="2"/>
  <c r="B29" i="2"/>
  <c r="B30" i="2"/>
  <c r="B4" i="2"/>
  <c r="B29" i="1"/>
  <c r="B28" i="1"/>
  <c r="B27" i="1"/>
  <c r="B26" i="1"/>
  <c r="B6" i="1" l="1"/>
  <c r="B7" i="1"/>
  <c r="B8" i="1"/>
  <c r="B9" i="1"/>
  <c r="B10" i="1"/>
  <c r="B11" i="1"/>
  <c r="B12" i="1"/>
  <c r="B13" i="1"/>
  <c r="B14" i="1"/>
  <c r="B15" i="1"/>
  <c r="B16" i="1"/>
  <c r="B17" i="1"/>
  <c r="B18" i="1"/>
  <c r="B19" i="1"/>
  <c r="B20" i="1"/>
  <c r="B21" i="1"/>
  <c r="B22" i="1"/>
  <c r="B23" i="1"/>
  <c r="B24" i="1"/>
  <c r="B25" i="1"/>
  <c r="B5" i="1"/>
  <c r="B43" i="2"/>
  <c r="C43" i="1"/>
  <c r="D43" i="1"/>
  <c r="E43" i="1"/>
  <c r="F43" i="1"/>
  <c r="G43" i="1"/>
  <c r="H43" i="1"/>
  <c r="I43" i="1"/>
  <c r="J43" i="1"/>
  <c r="K43" i="1"/>
  <c r="M43" i="1"/>
  <c r="N43" i="1"/>
  <c r="O43" i="1"/>
  <c r="P43" i="1"/>
  <c r="C45" i="1"/>
  <c r="D45" i="1"/>
  <c r="E45" i="1"/>
  <c r="F45" i="1"/>
  <c r="G45" i="1"/>
  <c r="H45" i="1"/>
  <c r="I45" i="1"/>
  <c r="J45" i="1"/>
  <c r="K45" i="1"/>
  <c r="M45" i="1"/>
  <c r="N45" i="1"/>
  <c r="O45" i="1"/>
  <c r="P45" i="1"/>
  <c r="C36" i="1"/>
  <c r="D36" i="1"/>
  <c r="E36" i="1"/>
  <c r="F36" i="1"/>
  <c r="G36" i="1"/>
  <c r="H36" i="1"/>
  <c r="I36" i="1"/>
  <c r="J36" i="1"/>
  <c r="K36" i="1"/>
  <c r="M36" i="1"/>
  <c r="N36" i="1"/>
  <c r="O36" i="1"/>
  <c r="P36" i="1"/>
  <c r="C35" i="2"/>
  <c r="D35" i="2"/>
  <c r="E35" i="2"/>
  <c r="F35" i="2"/>
  <c r="G35" i="2"/>
  <c r="H35" i="2"/>
  <c r="I35" i="2"/>
  <c r="J35" i="2"/>
  <c r="K35" i="2"/>
  <c r="M35" i="2"/>
  <c r="N35" i="2"/>
  <c r="O35" i="2"/>
  <c r="P35" i="2"/>
  <c r="B35" i="2"/>
  <c r="M43" i="2"/>
  <c r="N43" i="2"/>
  <c r="O43" i="2"/>
  <c r="P43" i="2"/>
  <c r="M45" i="2"/>
  <c r="N45" i="2"/>
  <c r="O45" i="2"/>
  <c r="P45" i="2"/>
  <c r="K45" i="2"/>
  <c r="J45" i="2"/>
  <c r="I45" i="2"/>
  <c r="H45" i="2"/>
  <c r="G45" i="2"/>
  <c r="F45" i="2"/>
  <c r="E45" i="2"/>
  <c r="D45" i="2"/>
  <c r="C45" i="2"/>
  <c r="K43" i="2"/>
  <c r="J43" i="2"/>
  <c r="I43" i="2"/>
  <c r="H43" i="2"/>
  <c r="G43" i="2"/>
  <c r="F43" i="2"/>
  <c r="E43" i="2"/>
  <c r="D43" i="2"/>
  <c r="C43" i="2"/>
  <c r="B36" i="1" l="1"/>
  <c r="B43" i="1"/>
  <c r="B45" i="1"/>
  <c r="B45" i="2"/>
</calcChain>
</file>

<file path=xl/sharedStrings.xml><?xml version="1.0" encoding="utf-8"?>
<sst xmlns="http://schemas.openxmlformats.org/spreadsheetml/2006/main" count="230" uniqueCount="38">
  <si>
    <r>
      <rPr>
        <b/>
        <u/>
        <sz val="26"/>
        <color rgb="FF1F3864"/>
        <rFont val="Arial"/>
        <family val="2"/>
      </rPr>
      <t>Naini-I STP, 80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</si>
  <si>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</si>
  <si>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80 MLD)</t>
  </si>
  <si>
    <t>pH</t>
  </si>
  <si>
    <t>BOD (mg/l)</t>
  </si>
  <si>
    <t>COD (mg/l)</t>
  </si>
  <si>
    <t>TSS  (mg/l)</t>
  </si>
  <si>
    <t xml:space="preserve">FECAL COLIFORM </t>
  </si>
  <si>
    <t xml:space="preserve">FRC </t>
  </si>
  <si>
    <t>DEWATERED SLUDGE</t>
  </si>
  <si>
    <t>REMARKS</t>
  </si>
  <si>
    <t>M3</t>
  </si>
  <si>
    <t>MLD</t>
  </si>
  <si>
    <t>Inlet pH 
(Design- &lt;9)</t>
  </si>
  <si>
    <t>Inlet BOD 
(Design- &lt;250 mg/l)</t>
  </si>
  <si>
    <t>Final
BOD (Design - &lt;30 mg/l)</t>
  </si>
  <si>
    <t>Inlet COD
 (Design- &lt;500 mg/l)</t>
  </si>
  <si>
    <t>Final COD (Design  - &lt;50 mg/l)</t>
  </si>
  <si>
    <t>Inlet TSS
 (Design- &lt;500 mg/l)</t>
  </si>
  <si>
    <t>FinalTSS (Design  - &lt;50 mg/l)</t>
  </si>
  <si>
    <r>
      <t>Inlet (Design - NA</t>
    </r>
    <r>
      <rPr>
        <b/>
        <sz val="9"/>
        <color rgb="FF1F3864"/>
        <rFont val="Calibri"/>
        <family val="2"/>
      </rPr>
      <t>)</t>
    </r>
  </si>
  <si>
    <t>Final (Design - &lt;1000 MPN/100 ml)</t>
  </si>
  <si>
    <t>Final (Design - 0.2 mg/l)</t>
  </si>
  <si>
    <t>Outlet Concentration
(&gt;20%)</t>
  </si>
  <si>
    <t>Fecal Coliform
(20,00,000 MPN/gTS)</t>
  </si>
  <si>
    <t>Daily Feed Quantity  
MLD
(Design-
60 MLD)</t>
  </si>
  <si>
    <t>Final
pH (Design- 6.5 to 9.0)</t>
  </si>
  <si>
    <t>Rajapur STP, 60 MLD STP at Prayagraj
 INLET FLOW &amp; QUALITY REPORT</t>
  </si>
  <si>
    <t>Average</t>
  </si>
  <si>
    <t>Source:</t>
  </si>
  <si>
    <t>Logbook of Labarotory at Sewage Treament Plant</t>
  </si>
  <si>
    <t>Min</t>
  </si>
  <si>
    <t>Max</t>
  </si>
  <si>
    <t>NA</t>
  </si>
  <si>
    <t xml:space="preserve"> </t>
  </si>
  <si>
    <t>-</t>
  </si>
  <si>
    <t>1. Outlet gate for the effluent of STP was closed and bypass gate of Naini-I STP was opened at 10:00 PM on 25.08.2022.
2. Gaughat MPS is in operation but raw sewage pumped from it is bypassed before Naini-I STP on 25.08.2022.
3. Chacharnalla SPS is in operation but raw sewage pumped from it is bypassed before Gaughat MPS on 25.08.2022.
4. Currently, no sewage is coming to Naini-I STP.</t>
  </si>
  <si>
    <t>1. Inlet gate at tapping point for nearby drain of Rajapur SPS was closed at around 1:00 PM on 18.08.2022 due to rise in water level of Ganga river due to flood.
2. Mumfordganj SPS was in operation but scour valve in rising main was opened at 9:30 AM on 19.08.2022 for bypassing sewage as Rajapur STP was not in operation due to flood.
3. Currently, raw sewage due to leakage in inlet valve and seepage of water through ground due to flood is coming in STP.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</si>
</sst>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b/>
      <sz val="14"/>
      <name val="Arial"/>
      <family val="2"/>
    </font>
    <font>
      <b/>
      <sz val="10"/>
      <color rgb="FF1F3864"/>
      <name val="Arial"/>
      <family val="2"/>
    </font>
    <font>
      <b/>
      <sz val="9"/>
      <color rgb="FF1F3864"/>
      <name val="Calibri"/>
      <family val="2"/>
    </font>
    <font>
      <b/>
      <sz val="11"/>
      <color theme="1"/>
      <name val="Calibri"/>
      <family val="2"/>
      <scheme val="minor"/>
    </font>
    <font>
      <sz val="10"/>
      <color rgb="FF000000"/>
      <name val="Arial"/>
      <family val="2"/>
    </font>
    <font>
      <b/>
      <sz val="10"/>
      <color rgb="FF000000"/>
      <name val="Arial"/>
      <family val="2"/>
    </font>
    <font>
      <sz val="10"/>
      <color theme="1"/>
      <name val="Arial"/>
      <family val="2"/>
    </font>
    <font>
      <b/>
      <sz val="14"/>
      <color theme="1"/>
      <name val="Calibri"/>
      <family val="2"/>
      <scheme val="minor"/>
    </font>
  </fonts>
  <fills count="15">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00B0F0"/>
        <bgColor indexed="64"/>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
      <patternFill patternType="solid">
        <fgColor rgb="FF00B0F0"/>
        <bgColor rgb="FFCCFF66"/>
      </patternFill>
    </fill>
  </fills>
  <borders count="3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1">
    <xf numFmtId="0" fontId="0" fillId="0" borderId="0"/>
  </cellStyleXfs>
  <cellXfs count="75">
    <xf numFmtId="0" fontId="0" fillId="0" borderId="0" xfId="0"/>
    <xf numFmtId="0" fontId="5" fillId="10"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14" borderId="15"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3" borderId="18" xfId="0" applyFont="1" applyFill="1" applyBorder="1" applyAlignment="1">
      <alignment horizontal="center" vertical="center" wrapText="1"/>
    </xf>
    <xf numFmtId="15" fontId="14" fillId="0" borderId="18" xfId="0" applyNumberFormat="1" applyFont="1" applyBorder="1" applyAlignment="1">
      <alignment horizontal="center" vertical="center" wrapText="1"/>
    </xf>
    <xf numFmtId="2" fontId="14" fillId="0" borderId="21" xfId="0" applyNumberFormat="1" applyFont="1" applyBorder="1" applyAlignment="1">
      <alignment horizontal="center"/>
    </xf>
    <xf numFmtId="0" fontId="15" fillId="0" borderId="17" xfId="0" applyFont="1" applyBorder="1"/>
    <xf numFmtId="0" fontId="12" fillId="0" borderId="0" xfId="0" applyFont="1" applyAlignment="1">
      <alignment horizontal="left"/>
    </xf>
    <xf numFmtId="2" fontId="0" fillId="0" borderId="0" xfId="0" applyNumberFormat="1"/>
    <xf numFmtId="2" fontId="13" fillId="0" borderId="25" xfId="0" applyNumberFormat="1" applyFont="1" applyBorder="1" applyAlignment="1">
      <alignment horizontal="left" vertical="center" wrapText="1"/>
    </xf>
    <xf numFmtId="2" fontId="14" fillId="0" borderId="21" xfId="0" applyNumberFormat="1" applyFont="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15" fillId="0" borderId="17" xfId="0" applyFont="1" applyBorder="1" applyAlignment="1">
      <alignment horizontal="center"/>
    </xf>
    <xf numFmtId="0" fontId="0" fillId="0" borderId="7" xfId="0" applyBorder="1" applyAlignment="1">
      <alignment horizontal="center" vertical="center"/>
    </xf>
    <xf numFmtId="2" fontId="13" fillId="0" borderId="26" xfId="0" applyNumberFormat="1" applyFont="1" applyBorder="1" applyAlignment="1">
      <alignment horizontal="center" vertical="center" wrapText="1"/>
    </xf>
    <xf numFmtId="2" fontId="13" fillId="0" borderId="20" xfId="0" applyNumberFormat="1" applyFont="1" applyBorder="1" applyAlignment="1">
      <alignment horizontal="center" vertical="center"/>
    </xf>
    <xf numFmtId="1" fontId="13" fillId="0" borderId="20" xfId="0" applyNumberFormat="1" applyFont="1" applyBorder="1" applyAlignment="1">
      <alignment horizontal="center" vertical="center"/>
    </xf>
    <xf numFmtId="1" fontId="13" fillId="0" borderId="20" xfId="0" applyNumberFormat="1" applyFont="1" applyBorder="1" applyAlignment="1">
      <alignment horizontal="center" vertical="center" wrapText="1"/>
    </xf>
    <xf numFmtId="2" fontId="0" fillId="0" borderId="20" xfId="0" applyNumberFormat="1" applyBorder="1" applyAlignment="1">
      <alignment horizontal="center" vertical="center"/>
    </xf>
    <xf numFmtId="15" fontId="13" fillId="0" borderId="27" xfId="0" applyNumberFormat="1" applyFont="1" applyBorder="1" applyAlignment="1">
      <alignment horizontal="center" vertical="center" wrapText="1"/>
    </xf>
    <xf numFmtId="2" fontId="13" fillId="0" borderId="10" xfId="0" applyNumberFormat="1" applyFont="1" applyBorder="1" applyAlignment="1">
      <alignment horizontal="left" vertical="center" wrapText="1"/>
    </xf>
    <xf numFmtId="15" fontId="13" fillId="0" borderId="28" xfId="0" applyNumberFormat="1" applyFont="1" applyBorder="1" applyAlignment="1">
      <alignment horizontal="center" vertical="center" wrapText="1"/>
    </xf>
    <xf numFmtId="15" fontId="13" fillId="0" borderId="30" xfId="0" applyNumberFormat="1" applyFont="1" applyBorder="1" applyAlignment="1">
      <alignment horizontal="center" vertical="center" wrapText="1"/>
    </xf>
    <xf numFmtId="0" fontId="0" fillId="0" borderId="15" xfId="0" applyBorder="1" applyAlignment="1">
      <alignment horizontal="center" vertical="center"/>
    </xf>
    <xf numFmtId="0" fontId="0" fillId="0" borderId="0" xfId="0" applyAlignment="1">
      <alignment horizontal="center"/>
    </xf>
    <xf numFmtId="0" fontId="0" fillId="0" borderId="31" xfId="0" applyBorder="1" applyAlignment="1">
      <alignment horizontal="center" vertical="center"/>
    </xf>
    <xf numFmtId="0" fontId="0" fillId="0" borderId="20" xfId="0" quotePrefix="1" applyBorder="1" applyAlignment="1">
      <alignment horizontal="center" vertical="center"/>
    </xf>
    <xf numFmtId="2" fontId="0" fillId="0" borderId="7" xfId="0" applyNumberFormat="1" applyBorder="1" applyAlignment="1">
      <alignment horizontal="center" vertical="center"/>
    </xf>
    <xf numFmtId="0" fontId="0" fillId="0" borderId="32" xfId="0" applyBorder="1" applyAlignment="1">
      <alignment horizontal="center" vertical="center"/>
    </xf>
    <xf numFmtId="0" fontId="15" fillId="0" borderId="7" xfId="0" applyFont="1" applyBorder="1" applyAlignment="1">
      <alignment horizontal="center" vertical="center"/>
    </xf>
    <xf numFmtId="2" fontId="15" fillId="0" borderId="7"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20" xfId="0" applyFont="1" applyBorder="1" applyAlignment="1">
      <alignment horizontal="center" vertical="center"/>
    </xf>
    <xf numFmtId="2" fontId="15" fillId="0" borderId="20" xfId="0" applyNumberFormat="1" applyFont="1" applyBorder="1" applyAlignment="1">
      <alignment horizontal="center" vertical="center"/>
    </xf>
    <xf numFmtId="0" fontId="15" fillId="0" borderId="25" xfId="0" applyFont="1" applyBorder="1"/>
    <xf numFmtId="0" fontId="15" fillId="0" borderId="20" xfId="0" quotePrefix="1" applyFont="1" applyBorder="1" applyAlignment="1">
      <alignment horizontal="center" vertical="center"/>
    </xf>
    <xf numFmtId="0" fontId="15" fillId="0" borderId="0" xfId="0" applyFont="1"/>
    <xf numFmtId="0" fontId="15"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0" borderId="12" xfId="0" applyFont="1" applyBorder="1"/>
    <xf numFmtId="0" fontId="5" fillId="4" borderId="5"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7" fillId="6" borderId="7" xfId="0" applyFont="1" applyFill="1" applyBorder="1" applyAlignment="1">
      <alignment horizontal="center" vertical="center"/>
    </xf>
    <xf numFmtId="0" fontId="8" fillId="7" borderId="7" xfId="0" applyFont="1" applyFill="1" applyBorder="1" applyAlignment="1">
      <alignment horizontal="center" vertical="center" wrapText="1"/>
    </xf>
    <xf numFmtId="0" fontId="4" fillId="0" borderId="7" xfId="0" applyFont="1" applyBorder="1"/>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8"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4" fillId="0" borderId="19" xfId="0" applyFont="1" applyBorder="1"/>
    <xf numFmtId="0" fontId="15" fillId="0" borderId="29" xfId="0" applyFont="1" applyBorder="1" applyAlignment="1">
      <alignment horizontal="left" wrapText="1"/>
    </xf>
    <xf numFmtId="0" fontId="15" fillId="0" borderId="33" xfId="0" applyFont="1" applyBorder="1" applyAlignment="1">
      <alignment horizontal="left" wrapText="1"/>
    </xf>
    <xf numFmtId="0" fontId="15" fillId="0" borderId="23" xfId="0" applyFont="1" applyBorder="1" applyAlignment="1">
      <alignment horizontal="lef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5" borderId="6" xfId="0" applyFont="1" applyFill="1" applyBorder="1"/>
    <xf numFmtId="2" fontId="13" fillId="0" borderId="29" xfId="0" applyNumberFormat="1" applyFont="1" applyBorder="1" applyAlignment="1">
      <alignment horizontal="left" vertical="center" wrapText="1"/>
    </xf>
    <xf numFmtId="2" fontId="13" fillId="0" borderId="33" xfId="0" applyNumberFormat="1" applyFont="1" applyBorder="1" applyAlignment="1">
      <alignment horizontal="left" vertical="center" wrapText="1"/>
    </xf>
    <xf numFmtId="2" fontId="13" fillId="0" borderId="23"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161925</xdr:colOff>
      <xdr:row>1</xdr:row>
      <xdr:rowOff>100965</xdr:rowOff>
    </xdr:from>
    <xdr:ext cx="809625" cy="6858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601980</xdr:colOff>
      <xdr:row>1</xdr:row>
      <xdr:rowOff>164034</xdr:rowOff>
    </xdr:from>
    <xdr:to>
      <xdr:col>16</xdr:col>
      <xdr:colOff>1242060</xdr:colOff>
      <xdr:row>1</xdr:row>
      <xdr:rowOff>799975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9723120" y="354534"/>
          <a:ext cx="2011680" cy="6359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100965</xdr:rowOff>
    </xdr:from>
    <xdr:ext cx="809625" cy="6858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61925" y="291465"/>
          <a:ext cx="809625" cy="685800"/>
        </a:xfrm>
        <a:prstGeom prst="rect">
          <a:avLst/>
        </a:prstGeom>
        <a:noFill/>
      </xdr:spPr>
    </xdr:pic>
    <xdr:clientData fLocksWithSheet="0"/>
  </xdr:oneCellAnchor>
  <xdr:twoCellAnchor editAs="oneCell">
    <xdr:from>
      <xdr:col>14</xdr:col>
      <xdr:colOff>533400</xdr:colOff>
      <xdr:row>0</xdr:row>
      <xdr:rowOff>125935</xdr:rowOff>
    </xdr:from>
    <xdr:to>
      <xdr:col>16</xdr:col>
      <xdr:colOff>1234440</xdr:colOff>
      <xdr:row>0</xdr:row>
      <xdr:rowOff>815340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900160" y="125935"/>
          <a:ext cx="2011680" cy="6894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5"/>
  <sheetViews>
    <sheetView topLeftCell="A24" workbookViewId="0">
      <selection activeCell="O32" sqref="O32"/>
    </sheetView>
  </sheetViews>
  <sheetFormatPr defaultRowHeight="14.4" x14ac:dyDescent="0.3"/>
  <cols>
    <col min="1" max="1" width="10.109375" customWidth="1"/>
    <col min="2" max="2" width="9.5546875" bestFit="1" customWidth="1"/>
    <col min="3" max="3" width="9.5546875" customWidth="1"/>
    <col min="12" max="12" width="9.88671875" customWidth="1"/>
    <col min="13" max="13" width="12.44140625" customWidth="1"/>
    <col min="16" max="16" width="11.109375" customWidth="1"/>
    <col min="17" max="17" width="40.109375" customWidth="1"/>
  </cols>
  <sheetData>
    <row r="1" spans="1:17" ht="15" thickBot="1" x14ac:dyDescent="0.35"/>
    <row r="2" spans="1:17" ht="78" customHeight="1" thickBot="1" x14ac:dyDescent="0.35">
      <c r="A2" s="48" t="s">
        <v>0</v>
      </c>
      <c r="B2" s="49"/>
      <c r="C2" s="49"/>
      <c r="D2" s="49"/>
      <c r="E2" s="49"/>
      <c r="F2" s="49"/>
      <c r="G2" s="49"/>
      <c r="H2" s="49"/>
      <c r="I2" s="49"/>
      <c r="J2" s="49"/>
      <c r="K2" s="49"/>
      <c r="L2" s="49"/>
      <c r="M2" s="49"/>
      <c r="N2" s="49"/>
      <c r="O2" s="49"/>
      <c r="P2" s="49"/>
      <c r="Q2" s="50"/>
    </row>
    <row r="3" spans="1:17" ht="79.2" customHeight="1" thickBot="1" x14ac:dyDescent="0.35">
      <c r="A3" s="51" t="s">
        <v>1</v>
      </c>
      <c r="B3" s="53" t="s">
        <v>2</v>
      </c>
      <c r="C3" s="54"/>
      <c r="D3" s="55" t="s">
        <v>3</v>
      </c>
      <c r="E3" s="55"/>
      <c r="F3" s="56" t="s">
        <v>4</v>
      </c>
      <c r="G3" s="57"/>
      <c r="H3" s="58" t="s">
        <v>5</v>
      </c>
      <c r="I3" s="59"/>
      <c r="J3" s="60" t="s">
        <v>6</v>
      </c>
      <c r="K3" s="57"/>
      <c r="L3" s="61" t="s">
        <v>7</v>
      </c>
      <c r="M3" s="57"/>
      <c r="N3" s="1" t="s">
        <v>8</v>
      </c>
      <c r="O3" s="61" t="s">
        <v>9</v>
      </c>
      <c r="P3" s="62"/>
      <c r="Q3" s="63" t="s">
        <v>10</v>
      </c>
    </row>
    <row r="4" spans="1:17" ht="66.599999999999994" thickBot="1" x14ac:dyDescent="0.35">
      <c r="A4" s="52"/>
      <c r="B4" s="2" t="s">
        <v>11</v>
      </c>
      <c r="C4" s="3" t="s">
        <v>12</v>
      </c>
      <c r="D4" s="4" t="s">
        <v>13</v>
      </c>
      <c r="E4" s="10" t="s">
        <v>26</v>
      </c>
      <c r="F4" s="5" t="s">
        <v>14</v>
      </c>
      <c r="G4" s="5" t="s">
        <v>15</v>
      </c>
      <c r="H4" s="6" t="s">
        <v>16</v>
      </c>
      <c r="I4" s="6" t="s">
        <v>17</v>
      </c>
      <c r="J4" s="7" t="s">
        <v>18</v>
      </c>
      <c r="K4" s="7" t="s">
        <v>19</v>
      </c>
      <c r="L4" s="8" t="s">
        <v>20</v>
      </c>
      <c r="M4" s="8" t="s">
        <v>21</v>
      </c>
      <c r="N4" s="8" t="s">
        <v>22</v>
      </c>
      <c r="O4" s="8" t="s">
        <v>23</v>
      </c>
      <c r="P4" s="9" t="s">
        <v>24</v>
      </c>
      <c r="Q4" s="64"/>
    </row>
    <row r="5" spans="1:17" x14ac:dyDescent="0.3">
      <c r="A5" s="27">
        <v>44774</v>
      </c>
      <c r="B5" s="37">
        <f>C5*1000</f>
        <v>116610</v>
      </c>
      <c r="C5" s="37">
        <v>116.61</v>
      </c>
      <c r="D5" s="37">
        <v>7.28</v>
      </c>
      <c r="E5" s="37">
        <v>7.36</v>
      </c>
      <c r="F5" s="37">
        <v>126</v>
      </c>
      <c r="G5" s="37">
        <v>22</v>
      </c>
      <c r="H5" s="37">
        <v>320</v>
      </c>
      <c r="I5" s="37">
        <v>44</v>
      </c>
      <c r="J5" s="37">
        <v>309</v>
      </c>
      <c r="K5" s="37">
        <v>34</v>
      </c>
      <c r="L5" s="37" t="s">
        <v>33</v>
      </c>
      <c r="M5" s="37">
        <v>400</v>
      </c>
      <c r="N5" s="37">
        <v>0.3</v>
      </c>
      <c r="O5" s="38">
        <v>25.3</v>
      </c>
      <c r="P5" s="37">
        <v>1400000</v>
      </c>
      <c r="Q5" s="28"/>
    </row>
    <row r="6" spans="1:17" x14ac:dyDescent="0.3">
      <c r="A6" s="29">
        <v>44775</v>
      </c>
      <c r="B6" s="39">
        <f t="shared" ref="B6:B35" si="0">C6*1000</f>
        <v>124240</v>
      </c>
      <c r="C6" s="40">
        <v>124.24</v>
      </c>
      <c r="D6" s="40">
        <v>7.26</v>
      </c>
      <c r="E6" s="40">
        <v>7.33</v>
      </c>
      <c r="F6" s="40">
        <v>123</v>
      </c>
      <c r="G6" s="40">
        <v>20</v>
      </c>
      <c r="H6" s="40">
        <v>312</v>
      </c>
      <c r="I6" s="40">
        <v>40</v>
      </c>
      <c r="J6" s="40">
        <v>298</v>
      </c>
      <c r="K6" s="40">
        <v>35</v>
      </c>
      <c r="L6" s="40" t="s">
        <v>33</v>
      </c>
      <c r="M6" s="40">
        <v>700</v>
      </c>
      <c r="N6" s="40">
        <v>0.2</v>
      </c>
      <c r="O6" s="41">
        <v>25.05</v>
      </c>
      <c r="P6" s="40">
        <v>1700000</v>
      </c>
      <c r="Q6" s="16"/>
    </row>
    <row r="7" spans="1:17" x14ac:dyDescent="0.3">
      <c r="A7" s="29">
        <v>44776</v>
      </c>
      <c r="B7" s="39">
        <f t="shared" si="0"/>
        <v>124930</v>
      </c>
      <c r="C7" s="40">
        <v>124.93</v>
      </c>
      <c r="D7" s="40">
        <v>7.31</v>
      </c>
      <c r="E7" s="40">
        <v>7.36</v>
      </c>
      <c r="F7" s="40">
        <v>119</v>
      </c>
      <c r="G7" s="40">
        <v>18</v>
      </c>
      <c r="H7" s="40">
        <v>316</v>
      </c>
      <c r="I7" s="40">
        <v>36</v>
      </c>
      <c r="J7" s="40">
        <v>302</v>
      </c>
      <c r="K7" s="40">
        <v>35</v>
      </c>
      <c r="L7" s="40" t="s">
        <v>33</v>
      </c>
      <c r="M7" s="40">
        <v>500</v>
      </c>
      <c r="N7" s="40">
        <v>0.3</v>
      </c>
      <c r="O7" s="41">
        <v>25.3</v>
      </c>
      <c r="P7" s="40">
        <v>1300000</v>
      </c>
      <c r="Q7" s="16"/>
    </row>
    <row r="8" spans="1:17" x14ac:dyDescent="0.3">
      <c r="A8" s="29">
        <v>44777</v>
      </c>
      <c r="B8" s="39">
        <f t="shared" si="0"/>
        <v>115740</v>
      </c>
      <c r="C8" s="40">
        <v>115.74</v>
      </c>
      <c r="D8" s="40">
        <v>7.29</v>
      </c>
      <c r="E8" s="40">
        <v>7.35</v>
      </c>
      <c r="F8" s="40">
        <v>126</v>
      </c>
      <c r="G8" s="40">
        <v>17</v>
      </c>
      <c r="H8" s="40">
        <v>312</v>
      </c>
      <c r="I8" s="40">
        <v>36</v>
      </c>
      <c r="J8" s="40">
        <v>316</v>
      </c>
      <c r="K8" s="40">
        <v>37</v>
      </c>
      <c r="L8" s="40" t="s">
        <v>33</v>
      </c>
      <c r="M8" s="40">
        <v>600</v>
      </c>
      <c r="N8" s="40">
        <v>0.2</v>
      </c>
      <c r="O8" s="41">
        <v>25.4</v>
      </c>
      <c r="P8" s="40">
        <v>1200000</v>
      </c>
      <c r="Q8" s="16"/>
    </row>
    <row r="9" spans="1:17" x14ac:dyDescent="0.3">
      <c r="A9" s="29">
        <v>44778</v>
      </c>
      <c r="B9" s="39">
        <f t="shared" si="0"/>
        <v>117760</v>
      </c>
      <c r="C9" s="40">
        <v>117.76</v>
      </c>
      <c r="D9" s="40">
        <v>7.28</v>
      </c>
      <c r="E9" s="40">
        <v>7.33</v>
      </c>
      <c r="F9" s="40">
        <v>126</v>
      </c>
      <c r="G9" s="40">
        <v>20</v>
      </c>
      <c r="H9" s="40">
        <v>336</v>
      </c>
      <c r="I9" s="40">
        <v>44</v>
      </c>
      <c r="J9" s="40">
        <v>304</v>
      </c>
      <c r="K9" s="40">
        <v>34</v>
      </c>
      <c r="L9" s="40" t="s">
        <v>33</v>
      </c>
      <c r="M9" s="40">
        <v>400</v>
      </c>
      <c r="N9" s="40">
        <v>0.3</v>
      </c>
      <c r="O9" s="41">
        <v>25.4</v>
      </c>
      <c r="P9" s="40">
        <v>1400000</v>
      </c>
      <c r="Q9" s="16"/>
    </row>
    <row r="10" spans="1:17" x14ac:dyDescent="0.3">
      <c r="A10" s="29">
        <v>44779</v>
      </c>
      <c r="B10" s="39">
        <f t="shared" si="0"/>
        <v>122440</v>
      </c>
      <c r="C10" s="40">
        <v>122.44</v>
      </c>
      <c r="D10" s="40">
        <v>7.36</v>
      </c>
      <c r="E10" s="40">
        <v>7.39</v>
      </c>
      <c r="F10" s="40">
        <v>123</v>
      </c>
      <c r="G10" s="40">
        <v>18</v>
      </c>
      <c r="H10" s="40">
        <v>320</v>
      </c>
      <c r="I10" s="40">
        <v>40</v>
      </c>
      <c r="J10" s="40">
        <v>303</v>
      </c>
      <c r="K10" s="40">
        <v>34</v>
      </c>
      <c r="L10" s="40" t="s">
        <v>33</v>
      </c>
      <c r="M10" s="40">
        <v>500</v>
      </c>
      <c r="N10" s="40">
        <v>0.3</v>
      </c>
      <c r="O10" s="41">
        <v>25.3</v>
      </c>
      <c r="P10" s="40">
        <v>1300000</v>
      </c>
      <c r="Q10" s="16"/>
    </row>
    <row r="11" spans="1:17" ht="16.8" customHeight="1" x14ac:dyDescent="0.3">
      <c r="A11" s="29">
        <v>44780</v>
      </c>
      <c r="B11" s="39">
        <f t="shared" si="0"/>
        <v>122310</v>
      </c>
      <c r="C11" s="22">
        <v>122.31</v>
      </c>
      <c r="D11" s="23">
        <v>7.29</v>
      </c>
      <c r="E11" s="23">
        <v>7.36</v>
      </c>
      <c r="F11" s="24">
        <v>119</v>
      </c>
      <c r="G11" s="24">
        <v>22</v>
      </c>
      <c r="H11" s="24">
        <v>316</v>
      </c>
      <c r="I11" s="24">
        <v>44</v>
      </c>
      <c r="J11" s="24">
        <v>306</v>
      </c>
      <c r="K11" s="24">
        <v>32</v>
      </c>
      <c r="L11" s="40" t="s">
        <v>33</v>
      </c>
      <c r="M11" s="25">
        <v>600</v>
      </c>
      <c r="N11" s="40">
        <v>0.3</v>
      </c>
      <c r="O11" s="41">
        <v>24.7</v>
      </c>
      <c r="P11" s="25">
        <v>1300000</v>
      </c>
      <c r="Q11" s="16"/>
    </row>
    <row r="12" spans="1:17" x14ac:dyDescent="0.3">
      <c r="A12" s="29">
        <v>44781</v>
      </c>
      <c r="B12" s="39">
        <f t="shared" si="0"/>
        <v>129570</v>
      </c>
      <c r="C12" s="40">
        <v>129.57</v>
      </c>
      <c r="D12" s="40">
        <v>7.31</v>
      </c>
      <c r="E12" s="40">
        <v>7.35</v>
      </c>
      <c r="F12" s="40">
        <v>126</v>
      </c>
      <c r="G12" s="40">
        <v>18</v>
      </c>
      <c r="H12" s="40">
        <v>312</v>
      </c>
      <c r="I12" s="40">
        <v>36</v>
      </c>
      <c r="J12" s="40">
        <v>298</v>
      </c>
      <c r="K12" s="40">
        <v>30</v>
      </c>
      <c r="L12" s="40" t="s">
        <v>33</v>
      </c>
      <c r="M12" s="40">
        <v>700</v>
      </c>
      <c r="N12" s="40">
        <v>0.2</v>
      </c>
      <c r="O12" s="41">
        <v>25.4</v>
      </c>
      <c r="P12" s="40">
        <v>1700000</v>
      </c>
      <c r="Q12" s="16"/>
    </row>
    <row r="13" spans="1:17" x14ac:dyDescent="0.3">
      <c r="A13" s="29">
        <v>44782</v>
      </c>
      <c r="B13" s="39">
        <f t="shared" si="0"/>
        <v>123310</v>
      </c>
      <c r="C13" s="41">
        <v>123.31</v>
      </c>
      <c r="D13" s="40">
        <v>7.32</v>
      </c>
      <c r="E13" s="40">
        <v>7.36</v>
      </c>
      <c r="F13" s="40">
        <v>123</v>
      </c>
      <c r="G13" s="40">
        <v>21</v>
      </c>
      <c r="H13" s="40">
        <v>308</v>
      </c>
      <c r="I13" s="40">
        <v>40</v>
      </c>
      <c r="J13" s="40">
        <v>305</v>
      </c>
      <c r="K13" s="40">
        <v>32</v>
      </c>
      <c r="L13" s="40" t="s">
        <v>33</v>
      </c>
      <c r="M13" s="40">
        <v>500</v>
      </c>
      <c r="N13" s="40">
        <v>0.3</v>
      </c>
      <c r="O13" s="41">
        <v>25.2</v>
      </c>
      <c r="P13" s="40">
        <v>1400000</v>
      </c>
      <c r="Q13" s="16"/>
    </row>
    <row r="14" spans="1:17" x14ac:dyDescent="0.3">
      <c r="A14" s="29">
        <v>44783</v>
      </c>
      <c r="B14" s="39">
        <f t="shared" si="0"/>
        <v>120370</v>
      </c>
      <c r="C14" s="40">
        <v>120.37</v>
      </c>
      <c r="D14" s="40">
        <v>7.29</v>
      </c>
      <c r="E14" s="40">
        <v>7.33</v>
      </c>
      <c r="F14" s="40">
        <v>119</v>
      </c>
      <c r="G14" s="40">
        <v>17</v>
      </c>
      <c r="H14" s="40">
        <v>304</v>
      </c>
      <c r="I14" s="40">
        <v>36</v>
      </c>
      <c r="J14" s="40">
        <v>302</v>
      </c>
      <c r="K14" s="40">
        <v>33</v>
      </c>
      <c r="L14" s="40" t="s">
        <v>33</v>
      </c>
      <c r="M14" s="40">
        <v>400</v>
      </c>
      <c r="N14" s="40">
        <v>0.3</v>
      </c>
      <c r="O14" s="41">
        <v>25</v>
      </c>
      <c r="P14" s="40">
        <v>1200000</v>
      </c>
      <c r="Q14" s="16"/>
    </row>
    <row r="15" spans="1:17" x14ac:dyDescent="0.3">
      <c r="A15" s="29">
        <v>44784</v>
      </c>
      <c r="B15" s="39">
        <f t="shared" si="0"/>
        <v>118280</v>
      </c>
      <c r="C15" s="40">
        <v>118.28</v>
      </c>
      <c r="D15" s="40">
        <v>7.33</v>
      </c>
      <c r="E15" s="40">
        <v>7.38</v>
      </c>
      <c r="F15" s="40">
        <v>123</v>
      </c>
      <c r="G15" s="40">
        <v>20</v>
      </c>
      <c r="H15" s="40">
        <v>312</v>
      </c>
      <c r="I15" s="40">
        <v>40</v>
      </c>
      <c r="J15" s="40">
        <v>294</v>
      </c>
      <c r="K15" s="40">
        <v>30</v>
      </c>
      <c r="L15" s="40" t="s">
        <v>33</v>
      </c>
      <c r="M15" s="40">
        <v>500</v>
      </c>
      <c r="N15" s="40">
        <v>0.2</v>
      </c>
      <c r="O15" s="41">
        <v>25.2</v>
      </c>
      <c r="P15" s="40">
        <v>1300000</v>
      </c>
      <c r="Q15" s="16"/>
    </row>
    <row r="16" spans="1:17" x14ac:dyDescent="0.3">
      <c r="A16" s="29">
        <v>44785</v>
      </c>
      <c r="B16" s="39">
        <f t="shared" si="0"/>
        <v>124510</v>
      </c>
      <c r="C16" s="40">
        <v>124.51</v>
      </c>
      <c r="D16" s="40">
        <v>7.39</v>
      </c>
      <c r="E16" s="40">
        <v>7.41</v>
      </c>
      <c r="F16" s="40">
        <v>126</v>
      </c>
      <c r="G16" s="40">
        <v>21</v>
      </c>
      <c r="H16" s="40">
        <v>308</v>
      </c>
      <c r="I16" s="40">
        <v>44</v>
      </c>
      <c r="J16" s="40">
        <v>296</v>
      </c>
      <c r="K16" s="40">
        <v>28</v>
      </c>
      <c r="L16" s="40" t="s">
        <v>33</v>
      </c>
      <c r="M16" s="40">
        <v>600</v>
      </c>
      <c r="N16" s="40">
        <v>0.3</v>
      </c>
      <c r="O16" s="41">
        <v>25.3</v>
      </c>
      <c r="P16" s="40">
        <v>1700000</v>
      </c>
      <c r="Q16" s="16"/>
    </row>
    <row r="17" spans="1:17" x14ac:dyDescent="0.3">
      <c r="A17" s="29">
        <v>44786</v>
      </c>
      <c r="B17" s="39">
        <f t="shared" si="0"/>
        <v>118720</v>
      </c>
      <c r="C17" s="40">
        <v>118.72</v>
      </c>
      <c r="D17" s="40">
        <v>7.32</v>
      </c>
      <c r="E17" s="40">
        <v>7.36</v>
      </c>
      <c r="F17" s="40">
        <v>123</v>
      </c>
      <c r="G17" s="40">
        <v>20</v>
      </c>
      <c r="H17" s="40">
        <v>304</v>
      </c>
      <c r="I17" s="40">
        <v>36</v>
      </c>
      <c r="J17" s="40">
        <v>292</v>
      </c>
      <c r="K17" s="40">
        <v>31</v>
      </c>
      <c r="L17" s="40" t="s">
        <v>33</v>
      </c>
      <c r="M17" s="40">
        <v>700</v>
      </c>
      <c r="N17" s="40">
        <v>0.2</v>
      </c>
      <c r="O17" s="41">
        <v>25.4</v>
      </c>
      <c r="P17" s="40">
        <v>1400000</v>
      </c>
      <c r="Q17" s="16"/>
    </row>
    <row r="18" spans="1:17" x14ac:dyDescent="0.3">
      <c r="A18" s="29">
        <v>44787</v>
      </c>
      <c r="B18" s="39">
        <f t="shared" si="0"/>
        <v>117530</v>
      </c>
      <c r="C18" s="40">
        <v>117.53</v>
      </c>
      <c r="D18" s="40">
        <v>7.33</v>
      </c>
      <c r="E18" s="40">
        <v>7.38</v>
      </c>
      <c r="F18" s="40">
        <v>119</v>
      </c>
      <c r="G18" s="40">
        <v>18</v>
      </c>
      <c r="H18" s="40">
        <v>308</v>
      </c>
      <c r="I18" s="40">
        <v>32</v>
      </c>
      <c r="J18" s="40">
        <v>296</v>
      </c>
      <c r="K18" s="40">
        <v>29</v>
      </c>
      <c r="L18" s="40" t="s">
        <v>33</v>
      </c>
      <c r="M18" s="40">
        <v>800</v>
      </c>
      <c r="N18" s="40">
        <v>0.3</v>
      </c>
      <c r="O18" s="41">
        <v>25.3</v>
      </c>
      <c r="P18" s="40">
        <v>1300000</v>
      </c>
      <c r="Q18" s="16"/>
    </row>
    <row r="19" spans="1:17" x14ac:dyDescent="0.3">
      <c r="A19" s="29">
        <v>44788</v>
      </c>
      <c r="B19" s="39">
        <f t="shared" si="0"/>
        <v>113960</v>
      </c>
      <c r="C19" s="40">
        <v>113.96</v>
      </c>
      <c r="D19" s="40">
        <v>7.29</v>
      </c>
      <c r="E19" s="40">
        <v>7.37</v>
      </c>
      <c r="F19" s="40">
        <v>126</v>
      </c>
      <c r="G19" s="40">
        <v>21</v>
      </c>
      <c r="H19" s="40">
        <v>304</v>
      </c>
      <c r="I19" s="40">
        <v>36</v>
      </c>
      <c r="J19" s="40">
        <v>299</v>
      </c>
      <c r="K19" s="40">
        <v>30</v>
      </c>
      <c r="L19" s="40" t="s">
        <v>33</v>
      </c>
      <c r="M19" s="40">
        <v>400</v>
      </c>
      <c r="N19" s="40">
        <v>0.3</v>
      </c>
      <c r="O19" s="41">
        <v>25</v>
      </c>
      <c r="P19" s="40">
        <v>1200000</v>
      </c>
      <c r="Q19" s="16"/>
    </row>
    <row r="20" spans="1:17" x14ac:dyDescent="0.3">
      <c r="A20" s="29">
        <v>44789</v>
      </c>
      <c r="B20" s="39">
        <f t="shared" si="0"/>
        <v>111020</v>
      </c>
      <c r="C20" s="40">
        <v>111.02</v>
      </c>
      <c r="D20" s="40">
        <v>7.33</v>
      </c>
      <c r="E20" s="40">
        <v>7.41</v>
      </c>
      <c r="F20" s="40">
        <v>129</v>
      </c>
      <c r="G20" s="40">
        <v>20</v>
      </c>
      <c r="H20" s="40">
        <v>312</v>
      </c>
      <c r="I20" s="40">
        <v>40</v>
      </c>
      <c r="J20" s="40">
        <v>302</v>
      </c>
      <c r="K20" s="40">
        <v>28</v>
      </c>
      <c r="L20" s="40" t="s">
        <v>33</v>
      </c>
      <c r="M20" s="40">
        <v>800</v>
      </c>
      <c r="N20" s="40">
        <v>0.2</v>
      </c>
      <c r="O20" s="41">
        <v>24.8</v>
      </c>
      <c r="P20" s="40">
        <v>1400000</v>
      </c>
      <c r="Q20" s="16"/>
    </row>
    <row r="21" spans="1:17" x14ac:dyDescent="0.3">
      <c r="A21" s="29">
        <v>44790</v>
      </c>
      <c r="B21" s="39">
        <f t="shared" si="0"/>
        <v>118170</v>
      </c>
      <c r="C21" s="40">
        <v>118.17</v>
      </c>
      <c r="D21" s="40">
        <v>7.31</v>
      </c>
      <c r="E21" s="40">
        <v>7.38</v>
      </c>
      <c r="F21" s="40">
        <v>126</v>
      </c>
      <c r="G21" s="40">
        <v>19</v>
      </c>
      <c r="H21" s="40">
        <v>324</v>
      </c>
      <c r="I21" s="40">
        <v>44</v>
      </c>
      <c r="J21" s="40">
        <v>305</v>
      </c>
      <c r="K21" s="40">
        <v>32</v>
      </c>
      <c r="L21" s="40" t="s">
        <v>33</v>
      </c>
      <c r="M21" s="40">
        <v>700</v>
      </c>
      <c r="N21" s="40">
        <v>0.2</v>
      </c>
      <c r="O21" s="41">
        <v>25.1</v>
      </c>
      <c r="P21" s="40">
        <v>1300000</v>
      </c>
      <c r="Q21" s="16"/>
    </row>
    <row r="22" spans="1:17" x14ac:dyDescent="0.3">
      <c r="A22" s="29">
        <v>44791</v>
      </c>
      <c r="B22" s="39">
        <f t="shared" si="0"/>
        <v>118040</v>
      </c>
      <c r="C22" s="40">
        <v>118.04</v>
      </c>
      <c r="D22" s="40">
        <v>7.33</v>
      </c>
      <c r="E22" s="40">
        <v>7.36</v>
      </c>
      <c r="F22" s="40">
        <v>123</v>
      </c>
      <c r="G22" s="40">
        <v>20</v>
      </c>
      <c r="H22" s="40">
        <v>308</v>
      </c>
      <c r="I22" s="40">
        <v>40</v>
      </c>
      <c r="J22" s="40">
        <v>306</v>
      </c>
      <c r="K22" s="40">
        <v>33</v>
      </c>
      <c r="L22" s="40" t="s">
        <v>33</v>
      </c>
      <c r="M22" s="40">
        <v>500</v>
      </c>
      <c r="N22" s="40">
        <v>0.3</v>
      </c>
      <c r="O22" s="41">
        <v>25.2</v>
      </c>
      <c r="P22" s="40">
        <v>1700000</v>
      </c>
      <c r="Q22" s="16"/>
    </row>
    <row r="23" spans="1:17" x14ac:dyDescent="0.3">
      <c r="A23" s="29">
        <v>44792</v>
      </c>
      <c r="B23" s="39">
        <f t="shared" si="0"/>
        <v>130130</v>
      </c>
      <c r="C23" s="40">
        <v>130.13</v>
      </c>
      <c r="D23" s="40">
        <v>7.32</v>
      </c>
      <c r="E23" s="40">
        <v>7.38</v>
      </c>
      <c r="F23" s="40">
        <v>129</v>
      </c>
      <c r="G23" s="40">
        <v>22</v>
      </c>
      <c r="H23" s="40">
        <v>340</v>
      </c>
      <c r="I23" s="40">
        <v>44</v>
      </c>
      <c r="J23" s="40">
        <v>305</v>
      </c>
      <c r="K23" s="40">
        <v>28</v>
      </c>
      <c r="L23" s="40" t="s">
        <v>33</v>
      </c>
      <c r="M23" s="40">
        <v>600</v>
      </c>
      <c r="N23" s="40">
        <v>0.2</v>
      </c>
      <c r="O23" s="41">
        <v>25.1</v>
      </c>
      <c r="P23" s="40">
        <v>1200000</v>
      </c>
      <c r="Q23" s="16"/>
    </row>
    <row r="24" spans="1:17" x14ac:dyDescent="0.3">
      <c r="A24" s="29">
        <v>44793</v>
      </c>
      <c r="B24" s="39">
        <f t="shared" si="0"/>
        <v>131330</v>
      </c>
      <c r="C24" s="40">
        <v>131.33000000000001</v>
      </c>
      <c r="D24" s="40">
        <v>7.29</v>
      </c>
      <c r="E24" s="40">
        <v>7.36</v>
      </c>
      <c r="F24" s="40">
        <v>133</v>
      </c>
      <c r="G24" s="40">
        <v>20</v>
      </c>
      <c r="H24" s="40">
        <v>352</v>
      </c>
      <c r="I24" s="40">
        <v>40</v>
      </c>
      <c r="J24" s="40">
        <v>313</v>
      </c>
      <c r="K24" s="40">
        <v>30</v>
      </c>
      <c r="L24" s="40" t="s">
        <v>33</v>
      </c>
      <c r="M24" s="40">
        <v>400</v>
      </c>
      <c r="N24" s="40">
        <v>0.2</v>
      </c>
      <c r="O24" s="41">
        <v>25.3</v>
      </c>
      <c r="P24" s="40">
        <v>1300000</v>
      </c>
      <c r="Q24" s="16"/>
    </row>
    <row r="25" spans="1:17" x14ac:dyDescent="0.3">
      <c r="A25" s="29">
        <v>44794</v>
      </c>
      <c r="B25" s="39">
        <f t="shared" si="0"/>
        <v>121320</v>
      </c>
      <c r="C25" s="40">
        <v>121.32</v>
      </c>
      <c r="D25" s="40">
        <v>7.33</v>
      </c>
      <c r="E25" s="40">
        <v>7.38</v>
      </c>
      <c r="F25" s="40">
        <v>123</v>
      </c>
      <c r="G25" s="40">
        <v>19</v>
      </c>
      <c r="H25" s="40">
        <v>316</v>
      </c>
      <c r="I25" s="40">
        <v>44</v>
      </c>
      <c r="J25" s="40">
        <v>298</v>
      </c>
      <c r="K25" s="40">
        <v>33</v>
      </c>
      <c r="L25" s="40" t="s">
        <v>33</v>
      </c>
      <c r="M25" s="40">
        <v>700</v>
      </c>
      <c r="N25" s="40">
        <v>0.3</v>
      </c>
      <c r="O25" s="41">
        <v>25.3</v>
      </c>
      <c r="P25" s="40">
        <v>1200000</v>
      </c>
      <c r="Q25" s="16"/>
    </row>
    <row r="26" spans="1:17" x14ac:dyDescent="0.3">
      <c r="A26" s="29">
        <v>44795</v>
      </c>
      <c r="B26" s="40">
        <f t="shared" si="0"/>
        <v>118980</v>
      </c>
      <c r="C26" s="40">
        <v>118.98</v>
      </c>
      <c r="D26" s="40">
        <v>7.27</v>
      </c>
      <c r="E26" s="40">
        <v>7.37</v>
      </c>
      <c r="F26" s="40">
        <v>126</v>
      </c>
      <c r="G26" s="40">
        <v>20</v>
      </c>
      <c r="H26" s="40">
        <v>344</v>
      </c>
      <c r="I26" s="40">
        <v>40</v>
      </c>
      <c r="J26" s="40">
        <v>305</v>
      </c>
      <c r="K26" s="40">
        <v>31</v>
      </c>
      <c r="L26" s="40" t="s">
        <v>33</v>
      </c>
      <c r="M26" s="40">
        <v>400</v>
      </c>
      <c r="N26" s="40">
        <v>0.2</v>
      </c>
      <c r="O26" s="41">
        <v>25.8</v>
      </c>
      <c r="P26" s="40">
        <v>1100000</v>
      </c>
      <c r="Q26" s="16"/>
    </row>
    <row r="27" spans="1:17" x14ac:dyDescent="0.3">
      <c r="A27" s="29">
        <v>44796</v>
      </c>
      <c r="B27" s="40">
        <f t="shared" si="0"/>
        <v>101190</v>
      </c>
      <c r="C27" s="40">
        <v>101.19</v>
      </c>
      <c r="D27" s="40">
        <v>7.28</v>
      </c>
      <c r="E27" s="40">
        <v>7.39</v>
      </c>
      <c r="F27" s="40">
        <v>123</v>
      </c>
      <c r="G27" s="40">
        <v>21</v>
      </c>
      <c r="H27" s="40">
        <v>316</v>
      </c>
      <c r="I27" s="40">
        <v>44</v>
      </c>
      <c r="J27" s="40">
        <v>294</v>
      </c>
      <c r="K27" s="40">
        <v>33</v>
      </c>
      <c r="L27" s="40" t="s">
        <v>33</v>
      </c>
      <c r="M27" s="40">
        <v>500</v>
      </c>
      <c r="N27" s="40">
        <v>0.4</v>
      </c>
      <c r="O27" s="41">
        <v>25.4</v>
      </c>
      <c r="P27" s="40">
        <v>1400000</v>
      </c>
      <c r="Q27" s="42"/>
    </row>
    <row r="28" spans="1:17" x14ac:dyDescent="0.3">
      <c r="A28" s="29">
        <v>44797</v>
      </c>
      <c r="B28" s="40">
        <f t="shared" si="0"/>
        <v>109210</v>
      </c>
      <c r="C28" s="40">
        <v>109.21</v>
      </c>
      <c r="D28" s="40">
        <v>7.33</v>
      </c>
      <c r="E28" s="40">
        <v>7.36</v>
      </c>
      <c r="F28" s="40">
        <v>119</v>
      </c>
      <c r="G28" s="40">
        <v>18</v>
      </c>
      <c r="H28" s="40">
        <v>304</v>
      </c>
      <c r="I28" s="40">
        <v>36</v>
      </c>
      <c r="J28" s="40">
        <v>296</v>
      </c>
      <c r="K28" s="40">
        <v>31</v>
      </c>
      <c r="L28" s="40" t="s">
        <v>33</v>
      </c>
      <c r="M28" s="40">
        <v>400</v>
      </c>
      <c r="N28" s="40">
        <v>0.3</v>
      </c>
      <c r="O28" s="41">
        <v>25.5</v>
      </c>
      <c r="P28" s="40">
        <v>1700000</v>
      </c>
      <c r="Q28" s="42"/>
    </row>
    <row r="29" spans="1:17" ht="20.399999999999999" customHeight="1" x14ac:dyDescent="0.3">
      <c r="A29" s="29">
        <v>44798</v>
      </c>
      <c r="B29" s="40">
        <f t="shared" si="0"/>
        <v>114330</v>
      </c>
      <c r="C29" s="40">
        <v>114.33</v>
      </c>
      <c r="D29" s="40">
        <v>7.28</v>
      </c>
      <c r="E29" s="40">
        <v>7.36</v>
      </c>
      <c r="F29" s="40">
        <v>123</v>
      </c>
      <c r="G29" s="40">
        <v>19</v>
      </c>
      <c r="H29" s="40">
        <v>312</v>
      </c>
      <c r="I29" s="40">
        <v>40</v>
      </c>
      <c r="J29" s="40">
        <v>292</v>
      </c>
      <c r="K29" s="40">
        <v>30</v>
      </c>
      <c r="L29" s="40" t="s">
        <v>33</v>
      </c>
      <c r="M29" s="40">
        <v>600</v>
      </c>
      <c r="N29" s="40">
        <v>0.2</v>
      </c>
      <c r="O29" s="41">
        <v>25.2</v>
      </c>
      <c r="P29" s="40">
        <v>1300000</v>
      </c>
      <c r="Q29" s="65" t="s">
        <v>36</v>
      </c>
    </row>
    <row r="30" spans="1:17" ht="20.399999999999999" customHeight="1" x14ac:dyDescent="0.3">
      <c r="A30" s="29">
        <v>44799</v>
      </c>
      <c r="B30" s="40">
        <f t="shared" si="0"/>
        <v>3790</v>
      </c>
      <c r="C30" s="40">
        <v>3.79</v>
      </c>
      <c r="D30" s="43" t="s">
        <v>35</v>
      </c>
      <c r="E30" s="43" t="s">
        <v>35</v>
      </c>
      <c r="F30" s="43" t="s">
        <v>35</v>
      </c>
      <c r="G30" s="43" t="s">
        <v>35</v>
      </c>
      <c r="H30" s="43" t="s">
        <v>35</v>
      </c>
      <c r="I30" s="43" t="s">
        <v>35</v>
      </c>
      <c r="J30" s="43" t="s">
        <v>35</v>
      </c>
      <c r="K30" s="43" t="s">
        <v>35</v>
      </c>
      <c r="L30" s="43" t="s">
        <v>35</v>
      </c>
      <c r="M30" s="43" t="s">
        <v>35</v>
      </c>
      <c r="N30" s="43" t="s">
        <v>35</v>
      </c>
      <c r="O30" s="41">
        <v>25.3</v>
      </c>
      <c r="P30" s="43">
        <v>1400000</v>
      </c>
      <c r="Q30" s="66"/>
    </row>
    <row r="31" spans="1:17" ht="20.399999999999999" customHeight="1" x14ac:dyDescent="0.3">
      <c r="A31" s="29">
        <v>44800</v>
      </c>
      <c r="B31" s="40">
        <f t="shared" si="0"/>
        <v>0</v>
      </c>
      <c r="C31" s="40">
        <v>0</v>
      </c>
      <c r="D31" s="43" t="s">
        <v>35</v>
      </c>
      <c r="E31" s="43" t="s">
        <v>35</v>
      </c>
      <c r="F31" s="43" t="s">
        <v>35</v>
      </c>
      <c r="G31" s="43" t="s">
        <v>35</v>
      </c>
      <c r="H31" s="43" t="s">
        <v>35</v>
      </c>
      <c r="I31" s="43" t="s">
        <v>35</v>
      </c>
      <c r="J31" s="43" t="s">
        <v>35</v>
      </c>
      <c r="K31" s="43" t="s">
        <v>35</v>
      </c>
      <c r="L31" s="43" t="s">
        <v>35</v>
      </c>
      <c r="M31" s="43" t="s">
        <v>35</v>
      </c>
      <c r="N31" s="43" t="s">
        <v>35</v>
      </c>
      <c r="O31" s="41">
        <v>25.4</v>
      </c>
      <c r="P31" s="43">
        <v>1200000</v>
      </c>
      <c r="Q31" s="66"/>
    </row>
    <row r="32" spans="1:17" ht="20.399999999999999" customHeight="1" x14ac:dyDescent="0.3">
      <c r="A32" s="29">
        <v>44801</v>
      </c>
      <c r="B32" s="40">
        <f t="shared" si="0"/>
        <v>0</v>
      </c>
      <c r="C32" s="40">
        <v>0</v>
      </c>
      <c r="D32" s="43" t="s">
        <v>35</v>
      </c>
      <c r="E32" s="43" t="s">
        <v>35</v>
      </c>
      <c r="F32" s="43" t="s">
        <v>35</v>
      </c>
      <c r="G32" s="43" t="s">
        <v>35</v>
      </c>
      <c r="H32" s="43" t="s">
        <v>35</v>
      </c>
      <c r="I32" s="43" t="s">
        <v>35</v>
      </c>
      <c r="J32" s="43" t="s">
        <v>35</v>
      </c>
      <c r="K32" s="43" t="s">
        <v>35</v>
      </c>
      <c r="L32" s="43" t="s">
        <v>35</v>
      </c>
      <c r="M32" s="43" t="s">
        <v>35</v>
      </c>
      <c r="N32" s="43" t="s">
        <v>35</v>
      </c>
      <c r="O32" s="43" t="s">
        <v>35</v>
      </c>
      <c r="P32" s="43" t="s">
        <v>35</v>
      </c>
      <c r="Q32" s="66"/>
    </row>
    <row r="33" spans="1:18" ht="20.399999999999999" customHeight="1" x14ac:dyDescent="0.3">
      <c r="A33" s="29">
        <v>44802</v>
      </c>
      <c r="B33" s="40">
        <f t="shared" si="0"/>
        <v>0</v>
      </c>
      <c r="C33" s="40">
        <v>0</v>
      </c>
      <c r="D33" s="43" t="s">
        <v>35</v>
      </c>
      <c r="E33" s="43" t="s">
        <v>35</v>
      </c>
      <c r="F33" s="43" t="s">
        <v>35</v>
      </c>
      <c r="G33" s="43" t="s">
        <v>35</v>
      </c>
      <c r="H33" s="43" t="s">
        <v>35</v>
      </c>
      <c r="I33" s="43" t="s">
        <v>35</v>
      </c>
      <c r="J33" s="43" t="s">
        <v>35</v>
      </c>
      <c r="K33" s="43" t="s">
        <v>35</v>
      </c>
      <c r="L33" s="43" t="s">
        <v>35</v>
      </c>
      <c r="M33" s="43" t="s">
        <v>35</v>
      </c>
      <c r="N33" s="43" t="s">
        <v>35</v>
      </c>
      <c r="O33" s="43" t="s">
        <v>35</v>
      </c>
      <c r="P33" s="43" t="s">
        <v>35</v>
      </c>
      <c r="Q33" s="66"/>
    </row>
    <row r="34" spans="1:18" ht="20.399999999999999" customHeight="1" x14ac:dyDescent="0.3">
      <c r="A34" s="29">
        <v>44803</v>
      </c>
      <c r="B34" s="40">
        <f t="shared" si="0"/>
        <v>0</v>
      </c>
      <c r="C34" s="40">
        <v>0</v>
      </c>
      <c r="D34" s="43" t="s">
        <v>35</v>
      </c>
      <c r="E34" s="43" t="s">
        <v>35</v>
      </c>
      <c r="F34" s="43" t="s">
        <v>35</v>
      </c>
      <c r="G34" s="43" t="s">
        <v>35</v>
      </c>
      <c r="H34" s="43" t="s">
        <v>35</v>
      </c>
      <c r="I34" s="43" t="s">
        <v>35</v>
      </c>
      <c r="J34" s="43" t="s">
        <v>35</v>
      </c>
      <c r="K34" s="43" t="s">
        <v>35</v>
      </c>
      <c r="L34" s="43" t="s">
        <v>35</v>
      </c>
      <c r="M34" s="43" t="s">
        <v>35</v>
      </c>
      <c r="N34" s="43" t="s">
        <v>35</v>
      </c>
      <c r="O34" s="43" t="s">
        <v>35</v>
      </c>
      <c r="P34" s="43" t="s">
        <v>35</v>
      </c>
      <c r="Q34" s="66"/>
    </row>
    <row r="35" spans="1:18" ht="20.399999999999999" customHeight="1" thickBot="1" x14ac:dyDescent="0.35">
      <c r="A35" s="30">
        <v>44804</v>
      </c>
      <c r="B35" s="40">
        <f t="shared" si="0"/>
        <v>0</v>
      </c>
      <c r="C35" s="40">
        <v>0</v>
      </c>
      <c r="D35" s="43" t="s">
        <v>35</v>
      </c>
      <c r="E35" s="43" t="s">
        <v>35</v>
      </c>
      <c r="F35" s="43" t="s">
        <v>35</v>
      </c>
      <c r="G35" s="43" t="s">
        <v>35</v>
      </c>
      <c r="H35" s="43" t="s">
        <v>35</v>
      </c>
      <c r="I35" s="43" t="s">
        <v>35</v>
      </c>
      <c r="J35" s="43" t="s">
        <v>35</v>
      </c>
      <c r="K35" s="43" t="s">
        <v>35</v>
      </c>
      <c r="L35" s="43" t="s">
        <v>35</v>
      </c>
      <c r="M35" s="43" t="s">
        <v>35</v>
      </c>
      <c r="N35" s="43" t="s">
        <v>35</v>
      </c>
      <c r="O35" s="43" t="s">
        <v>35</v>
      </c>
      <c r="P35" s="43" t="s">
        <v>35</v>
      </c>
      <c r="Q35" s="67"/>
    </row>
    <row r="36" spans="1:18" ht="15" thickBot="1" x14ac:dyDescent="0.35">
      <c r="A36" s="11" t="s">
        <v>28</v>
      </c>
      <c r="B36" s="17">
        <f>AVERAGE(B5:B35)</f>
        <v>96380.322580645166</v>
      </c>
      <c r="C36" s="17">
        <f t="shared" ref="C36:P36" si="1">AVERAGE(C5:C35)</f>
        <v>96.380322580645156</v>
      </c>
      <c r="D36" s="17">
        <f t="shared" si="1"/>
        <v>7.3088000000000015</v>
      </c>
      <c r="E36" s="17">
        <f t="shared" si="1"/>
        <v>7.3668000000000005</v>
      </c>
      <c r="F36" s="17">
        <f t="shared" si="1"/>
        <v>124.04</v>
      </c>
      <c r="G36" s="17">
        <f t="shared" si="1"/>
        <v>19.64</v>
      </c>
      <c r="H36" s="17">
        <f t="shared" si="1"/>
        <v>316.8</v>
      </c>
      <c r="I36" s="17">
        <f t="shared" si="1"/>
        <v>39.840000000000003</v>
      </c>
      <c r="J36" s="17">
        <f t="shared" si="1"/>
        <v>301.44</v>
      </c>
      <c r="K36" s="17">
        <f t="shared" si="1"/>
        <v>31.72</v>
      </c>
      <c r="L36" s="17" t="s">
        <v>33</v>
      </c>
      <c r="M36" s="17">
        <f t="shared" si="1"/>
        <v>556</v>
      </c>
      <c r="N36" s="17">
        <f t="shared" si="1"/>
        <v>0.26</v>
      </c>
      <c r="O36" s="17">
        <f t="shared" si="1"/>
        <v>25.246296296296297</v>
      </c>
      <c r="P36" s="17">
        <f t="shared" si="1"/>
        <v>1370370.3703703703</v>
      </c>
      <c r="Q36" s="13"/>
    </row>
    <row r="37" spans="1:18" x14ac:dyDescent="0.3">
      <c r="A37" s="44"/>
      <c r="B37" s="44"/>
      <c r="C37" s="45">
        <f>SUM(C5:C35)</f>
        <v>2987.79</v>
      </c>
      <c r="D37" s="44"/>
      <c r="E37" s="44"/>
      <c r="F37" s="44"/>
      <c r="G37" s="44"/>
      <c r="H37" s="44"/>
      <c r="I37" s="44"/>
      <c r="J37" s="44"/>
      <c r="K37" s="44"/>
      <c r="L37" s="44"/>
      <c r="M37" s="44"/>
      <c r="N37" s="44"/>
      <c r="O37" s="44"/>
      <c r="P37" s="44"/>
      <c r="Q37" s="44"/>
    </row>
    <row r="41" spans="1:18" ht="40.799999999999997" customHeight="1" x14ac:dyDescent="0.3">
      <c r="A41" s="47" t="s">
        <v>29</v>
      </c>
      <c r="B41" s="47"/>
      <c r="C41" s="46" t="s">
        <v>30</v>
      </c>
      <c r="D41" s="46"/>
      <c r="E41" s="46"/>
      <c r="F41" s="46"/>
      <c r="G41" s="46"/>
      <c r="H41" s="46"/>
      <c r="I41" s="46"/>
      <c r="J41" s="46"/>
      <c r="K41" s="46"/>
      <c r="L41" s="46"/>
      <c r="M41" s="46"/>
      <c r="N41" s="46"/>
      <c r="O41" s="46"/>
      <c r="P41" s="46"/>
      <c r="Q41" s="46"/>
    </row>
    <row r="43" spans="1:18" x14ac:dyDescent="0.3">
      <c r="A43" s="14" t="s">
        <v>31</v>
      </c>
      <c r="B43" s="15">
        <f>MIN(B5:B35)</f>
        <v>0</v>
      </c>
      <c r="C43" s="15">
        <f t="shared" ref="C43:P43" si="2">MIN(C5:C35)</f>
        <v>0</v>
      </c>
      <c r="D43" s="15">
        <f t="shared" si="2"/>
        <v>7.26</v>
      </c>
      <c r="E43" s="15">
        <f t="shared" si="2"/>
        <v>7.33</v>
      </c>
      <c r="F43" s="15">
        <f t="shared" si="2"/>
        <v>119</v>
      </c>
      <c r="G43" s="15">
        <f t="shared" si="2"/>
        <v>17</v>
      </c>
      <c r="H43" s="15">
        <f t="shared" si="2"/>
        <v>304</v>
      </c>
      <c r="I43" s="15">
        <f t="shared" si="2"/>
        <v>32</v>
      </c>
      <c r="J43" s="15">
        <f t="shared" si="2"/>
        <v>292</v>
      </c>
      <c r="K43" s="15">
        <f t="shared" si="2"/>
        <v>28</v>
      </c>
      <c r="L43" s="15"/>
      <c r="M43" s="15">
        <f t="shared" si="2"/>
        <v>400</v>
      </c>
      <c r="N43" s="15">
        <f t="shared" si="2"/>
        <v>0.2</v>
      </c>
      <c r="O43" s="15">
        <f t="shared" si="2"/>
        <v>24.7</v>
      </c>
      <c r="P43" s="15">
        <f t="shared" si="2"/>
        <v>1100000</v>
      </c>
      <c r="Q43" s="15"/>
      <c r="R43" s="15"/>
    </row>
    <row r="44" spans="1:18" x14ac:dyDescent="0.3">
      <c r="A44" s="14"/>
    </row>
    <row r="45" spans="1:18" x14ac:dyDescent="0.3">
      <c r="A45" s="14" t="s">
        <v>32</v>
      </c>
      <c r="B45" s="15">
        <f>MAX(B5:B35)</f>
        <v>131330</v>
      </c>
      <c r="C45" s="15">
        <f t="shared" ref="C45:P45" si="3">MAX(C5:C35)</f>
        <v>131.33000000000001</v>
      </c>
      <c r="D45" s="15">
        <f t="shared" si="3"/>
        <v>7.39</v>
      </c>
      <c r="E45" s="15">
        <f t="shared" si="3"/>
        <v>7.41</v>
      </c>
      <c r="F45" s="15">
        <f t="shared" si="3"/>
        <v>133</v>
      </c>
      <c r="G45" s="15">
        <f t="shared" si="3"/>
        <v>22</v>
      </c>
      <c r="H45" s="15">
        <f t="shared" si="3"/>
        <v>352</v>
      </c>
      <c r="I45" s="15">
        <f t="shared" si="3"/>
        <v>44</v>
      </c>
      <c r="J45" s="15">
        <f t="shared" si="3"/>
        <v>316</v>
      </c>
      <c r="K45" s="15">
        <f t="shared" si="3"/>
        <v>37</v>
      </c>
      <c r="L45" s="15"/>
      <c r="M45" s="15">
        <f t="shared" si="3"/>
        <v>800</v>
      </c>
      <c r="N45" s="15">
        <f t="shared" si="3"/>
        <v>0.4</v>
      </c>
      <c r="O45" s="15">
        <f t="shared" si="3"/>
        <v>25.8</v>
      </c>
      <c r="P45" s="15">
        <f t="shared" si="3"/>
        <v>1700000</v>
      </c>
      <c r="Q45" s="15"/>
      <c r="R45" s="15"/>
    </row>
  </sheetData>
  <mergeCells count="13">
    <mergeCell ref="C41:Q41"/>
    <mergeCell ref="A41:B41"/>
    <mergeCell ref="A2:Q2"/>
    <mergeCell ref="A3:A4"/>
    <mergeCell ref="B3:C3"/>
    <mergeCell ref="D3:E3"/>
    <mergeCell ref="F3:G3"/>
    <mergeCell ref="H3:I3"/>
    <mergeCell ref="J3:K3"/>
    <mergeCell ref="L3:M3"/>
    <mergeCell ref="O3:P3"/>
    <mergeCell ref="Q3:Q4"/>
    <mergeCell ref="Q29:Q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S45"/>
  <sheetViews>
    <sheetView tabSelected="1" workbookViewId="0">
      <selection activeCell="Q21" sqref="Q21:Q34"/>
    </sheetView>
  </sheetViews>
  <sheetFormatPr defaultRowHeight="14.4" x14ac:dyDescent="0.3"/>
  <cols>
    <col min="1" max="1" width="9.77734375" bestFit="1" customWidth="1"/>
    <col min="2" max="2" width="9.109375" customWidth="1"/>
    <col min="3" max="3" width="8.5546875" customWidth="1"/>
    <col min="4" max="6" width="8.33203125" bestFit="1" customWidth="1"/>
    <col min="9" max="9" width="8.77734375" bestFit="1" customWidth="1"/>
    <col min="11" max="11" width="8.77734375" bestFit="1" customWidth="1"/>
    <col min="13" max="13" width="9.88671875" customWidth="1"/>
    <col min="15" max="15" width="8.33203125" bestFit="1" customWidth="1"/>
    <col min="16" max="16" width="10.77734375" customWidth="1"/>
    <col min="17" max="17" width="40.109375" customWidth="1"/>
  </cols>
  <sheetData>
    <row r="1" spans="1:19" ht="73.2" customHeight="1" thickBot="1" x14ac:dyDescent="0.35">
      <c r="A1" s="68" t="s">
        <v>27</v>
      </c>
      <c r="B1" s="69"/>
      <c r="C1" s="69"/>
      <c r="D1" s="69"/>
      <c r="E1" s="69"/>
      <c r="F1" s="69"/>
      <c r="G1" s="69"/>
      <c r="H1" s="69"/>
      <c r="I1" s="69"/>
      <c r="J1" s="69"/>
      <c r="K1" s="69"/>
      <c r="L1" s="69"/>
      <c r="M1" s="69"/>
      <c r="N1" s="69"/>
      <c r="O1" s="69"/>
      <c r="P1" s="69"/>
      <c r="Q1" s="70"/>
    </row>
    <row r="2" spans="1:19" ht="91.2" customHeight="1" thickBot="1" x14ac:dyDescent="0.35">
      <c r="A2" s="51" t="s">
        <v>1</v>
      </c>
      <c r="B2" s="53" t="s">
        <v>25</v>
      </c>
      <c r="C2" s="71"/>
      <c r="D2" s="55" t="s">
        <v>3</v>
      </c>
      <c r="E2" s="55"/>
      <c r="F2" s="56" t="s">
        <v>4</v>
      </c>
      <c r="G2" s="57"/>
      <c r="H2" s="58" t="s">
        <v>5</v>
      </c>
      <c r="I2" s="59"/>
      <c r="J2" s="60" t="s">
        <v>6</v>
      </c>
      <c r="K2" s="57"/>
      <c r="L2" s="61" t="s">
        <v>7</v>
      </c>
      <c r="M2" s="57"/>
      <c r="N2" s="1" t="s">
        <v>8</v>
      </c>
      <c r="O2" s="61" t="s">
        <v>9</v>
      </c>
      <c r="P2" s="62"/>
      <c r="Q2" s="63" t="s">
        <v>10</v>
      </c>
    </row>
    <row r="3" spans="1:19" ht="66.599999999999994" thickBot="1" x14ac:dyDescent="0.35">
      <c r="A3" s="52"/>
      <c r="B3" s="2" t="s">
        <v>11</v>
      </c>
      <c r="C3" s="3" t="s">
        <v>12</v>
      </c>
      <c r="D3" s="4" t="s">
        <v>13</v>
      </c>
      <c r="E3" s="10" t="s">
        <v>26</v>
      </c>
      <c r="F3" s="5" t="s">
        <v>14</v>
      </c>
      <c r="G3" s="5" t="s">
        <v>15</v>
      </c>
      <c r="H3" s="6" t="s">
        <v>16</v>
      </c>
      <c r="I3" s="6" t="s">
        <v>17</v>
      </c>
      <c r="J3" s="7" t="s">
        <v>18</v>
      </c>
      <c r="K3" s="7" t="s">
        <v>19</v>
      </c>
      <c r="L3" s="8" t="s">
        <v>20</v>
      </c>
      <c r="M3" s="8" t="s">
        <v>21</v>
      </c>
      <c r="N3" s="8" t="s">
        <v>22</v>
      </c>
      <c r="O3" s="8" t="s">
        <v>23</v>
      </c>
      <c r="P3" s="9" t="s">
        <v>24</v>
      </c>
      <c r="Q3" s="64"/>
    </row>
    <row r="4" spans="1:19" x14ac:dyDescent="0.3">
      <c r="A4" s="27">
        <v>44774</v>
      </c>
      <c r="B4" s="21">
        <f>C4*1000</f>
        <v>81380</v>
      </c>
      <c r="C4" s="35">
        <v>81.38</v>
      </c>
      <c r="D4" s="21">
        <v>7.42</v>
      </c>
      <c r="E4" s="35">
        <v>7.7</v>
      </c>
      <c r="F4" s="21">
        <v>135</v>
      </c>
      <c r="G4" s="21">
        <v>16</v>
      </c>
      <c r="H4" s="21">
        <v>320</v>
      </c>
      <c r="I4" s="21">
        <v>36</v>
      </c>
      <c r="J4" s="21">
        <v>293</v>
      </c>
      <c r="K4" s="21">
        <v>26</v>
      </c>
      <c r="L4" s="21" t="s">
        <v>33</v>
      </c>
      <c r="M4" s="21">
        <v>600</v>
      </c>
      <c r="N4" s="21">
        <v>0.2</v>
      </c>
      <c r="O4" s="21">
        <v>24.67</v>
      </c>
      <c r="P4" s="21">
        <v>1400000</v>
      </c>
      <c r="Q4" s="28"/>
    </row>
    <row r="5" spans="1:19" x14ac:dyDescent="0.3">
      <c r="A5" s="29">
        <v>44775</v>
      </c>
      <c r="B5" s="18">
        <f t="shared" ref="B5:B34" si="0">C5*1000</f>
        <v>79030</v>
      </c>
      <c r="C5" s="26">
        <v>79.03</v>
      </c>
      <c r="D5" s="19">
        <v>7.38</v>
      </c>
      <c r="E5" s="19">
        <v>7.75</v>
      </c>
      <c r="F5" s="19">
        <v>130</v>
      </c>
      <c r="G5" s="19">
        <v>18</v>
      </c>
      <c r="H5" s="19">
        <v>332</v>
      </c>
      <c r="I5" s="19">
        <v>40</v>
      </c>
      <c r="J5" s="19">
        <v>287</v>
      </c>
      <c r="K5" s="19">
        <v>28</v>
      </c>
      <c r="L5" s="19" t="s">
        <v>33</v>
      </c>
      <c r="M5" s="19">
        <v>500</v>
      </c>
      <c r="N5" s="19">
        <v>0.3</v>
      </c>
      <c r="O5" s="19">
        <v>25.68</v>
      </c>
      <c r="P5" s="19">
        <v>1700000</v>
      </c>
      <c r="Q5" s="16"/>
    </row>
    <row r="6" spans="1:19" x14ac:dyDescent="0.3">
      <c r="A6" s="29">
        <v>44776</v>
      </c>
      <c r="B6" s="18">
        <f t="shared" si="0"/>
        <v>79460</v>
      </c>
      <c r="C6" s="26">
        <v>79.459999999999994</v>
      </c>
      <c r="D6" s="19">
        <v>7.35</v>
      </c>
      <c r="E6" s="19">
        <v>7.68</v>
      </c>
      <c r="F6" s="19">
        <v>125</v>
      </c>
      <c r="G6" s="19">
        <v>17</v>
      </c>
      <c r="H6" s="19">
        <v>328</v>
      </c>
      <c r="I6" s="19">
        <v>44</v>
      </c>
      <c r="J6" s="19">
        <v>308</v>
      </c>
      <c r="K6" s="19">
        <v>25</v>
      </c>
      <c r="L6" s="19" t="s">
        <v>33</v>
      </c>
      <c r="M6" s="19">
        <v>600</v>
      </c>
      <c r="N6" s="19">
        <v>0.2</v>
      </c>
      <c r="O6" s="19">
        <v>24.41</v>
      </c>
      <c r="P6" s="19">
        <v>1300000</v>
      </c>
      <c r="Q6" s="16"/>
      <c r="S6" t="s">
        <v>34</v>
      </c>
    </row>
    <row r="7" spans="1:19" x14ac:dyDescent="0.3">
      <c r="A7" s="29">
        <v>44777</v>
      </c>
      <c r="B7" s="18">
        <f t="shared" si="0"/>
        <v>84900</v>
      </c>
      <c r="C7" s="26">
        <v>84.9</v>
      </c>
      <c r="D7" s="19">
        <v>7.39</v>
      </c>
      <c r="E7" s="19">
        <v>7.63</v>
      </c>
      <c r="F7" s="19">
        <v>135</v>
      </c>
      <c r="G7" s="19">
        <v>18</v>
      </c>
      <c r="H7" s="19">
        <v>336</v>
      </c>
      <c r="I7" s="19">
        <v>40</v>
      </c>
      <c r="J7" s="19">
        <v>285</v>
      </c>
      <c r="K7" s="19">
        <v>26</v>
      </c>
      <c r="L7" s="19" t="s">
        <v>33</v>
      </c>
      <c r="M7" s="19">
        <v>400</v>
      </c>
      <c r="N7" s="19">
        <v>0.3</v>
      </c>
      <c r="O7" s="19">
        <v>24.18</v>
      </c>
      <c r="P7" s="19">
        <v>1200000</v>
      </c>
      <c r="Q7" s="16"/>
    </row>
    <row r="8" spans="1:19" x14ac:dyDescent="0.3">
      <c r="A8" s="29">
        <v>44778</v>
      </c>
      <c r="B8" s="18">
        <f t="shared" si="0"/>
        <v>79650</v>
      </c>
      <c r="C8" s="26">
        <v>79.650000000000006</v>
      </c>
      <c r="D8" s="19">
        <v>7.34</v>
      </c>
      <c r="E8" s="19">
        <v>7.65</v>
      </c>
      <c r="F8" s="19">
        <v>130</v>
      </c>
      <c r="G8" s="19">
        <v>16</v>
      </c>
      <c r="H8" s="19">
        <v>324</v>
      </c>
      <c r="I8" s="19">
        <v>36</v>
      </c>
      <c r="J8" s="19">
        <v>293</v>
      </c>
      <c r="K8" s="19">
        <v>24</v>
      </c>
      <c r="L8" s="19" t="s">
        <v>33</v>
      </c>
      <c r="M8" s="19">
        <v>500</v>
      </c>
      <c r="N8" s="19">
        <v>0.3</v>
      </c>
      <c r="O8" s="19">
        <v>25.35</v>
      </c>
      <c r="P8" s="19">
        <v>1700000</v>
      </c>
      <c r="Q8" s="16"/>
    </row>
    <row r="9" spans="1:19" x14ac:dyDescent="0.3">
      <c r="A9" s="29">
        <v>44779</v>
      </c>
      <c r="B9" s="18">
        <f t="shared" si="0"/>
        <v>80830</v>
      </c>
      <c r="C9" s="26">
        <v>80.83</v>
      </c>
      <c r="D9" s="19">
        <v>7.42</v>
      </c>
      <c r="E9" s="19">
        <v>7.73</v>
      </c>
      <c r="F9" s="19">
        <v>135</v>
      </c>
      <c r="G9" s="19">
        <v>17</v>
      </c>
      <c r="H9" s="19">
        <v>332</v>
      </c>
      <c r="I9" s="19">
        <v>40</v>
      </c>
      <c r="J9" s="19">
        <v>305</v>
      </c>
      <c r="K9" s="19">
        <v>27</v>
      </c>
      <c r="L9" s="19" t="s">
        <v>33</v>
      </c>
      <c r="M9" s="19">
        <v>700</v>
      </c>
      <c r="N9" s="19">
        <v>0.2</v>
      </c>
      <c r="O9" s="19">
        <v>25.51</v>
      </c>
      <c r="P9" s="19">
        <v>1400000</v>
      </c>
      <c r="Q9" s="16"/>
    </row>
    <row r="10" spans="1:19" x14ac:dyDescent="0.3">
      <c r="A10" s="29">
        <v>44780</v>
      </c>
      <c r="B10" s="18">
        <f t="shared" si="0"/>
        <v>81150</v>
      </c>
      <c r="C10" s="26">
        <v>81.150000000000006</v>
      </c>
      <c r="D10" s="19">
        <v>7.43</v>
      </c>
      <c r="E10" s="19">
        <v>7.71</v>
      </c>
      <c r="F10" s="19">
        <v>140</v>
      </c>
      <c r="G10" s="19">
        <v>19</v>
      </c>
      <c r="H10" s="19">
        <v>328</v>
      </c>
      <c r="I10" s="19">
        <v>44</v>
      </c>
      <c r="J10" s="19">
        <v>298</v>
      </c>
      <c r="K10" s="19">
        <v>25</v>
      </c>
      <c r="L10" s="19" t="s">
        <v>33</v>
      </c>
      <c r="M10" s="19">
        <v>400</v>
      </c>
      <c r="N10" s="19">
        <v>0.2</v>
      </c>
      <c r="O10" s="19">
        <v>25.23</v>
      </c>
      <c r="P10" s="19">
        <v>1300000</v>
      </c>
      <c r="Q10" s="16"/>
    </row>
    <row r="11" spans="1:19" x14ac:dyDescent="0.3">
      <c r="A11" s="29">
        <v>44781</v>
      </c>
      <c r="B11" s="18">
        <f t="shared" si="0"/>
        <v>80730</v>
      </c>
      <c r="C11" s="26">
        <v>80.73</v>
      </c>
      <c r="D11" s="19">
        <v>7.37</v>
      </c>
      <c r="E11" s="19">
        <v>7.72</v>
      </c>
      <c r="F11" s="19">
        <v>125</v>
      </c>
      <c r="G11" s="19">
        <v>18</v>
      </c>
      <c r="H11" s="19">
        <v>316</v>
      </c>
      <c r="I11" s="19">
        <v>40</v>
      </c>
      <c r="J11" s="19">
        <v>288</v>
      </c>
      <c r="K11" s="19">
        <v>28</v>
      </c>
      <c r="L11" s="19" t="s">
        <v>33</v>
      </c>
      <c r="M11" s="19">
        <v>500</v>
      </c>
      <c r="N11" s="19">
        <v>0.2</v>
      </c>
      <c r="O11" s="19">
        <v>23.79</v>
      </c>
      <c r="P11" s="19">
        <v>1200000</v>
      </c>
      <c r="Q11" s="16"/>
    </row>
    <row r="12" spans="1:19" x14ac:dyDescent="0.3">
      <c r="A12" s="29">
        <v>44782</v>
      </c>
      <c r="B12" s="18">
        <f t="shared" si="0"/>
        <v>79230</v>
      </c>
      <c r="C12" s="26">
        <v>79.23</v>
      </c>
      <c r="D12" s="19">
        <v>7.38</v>
      </c>
      <c r="E12" s="19">
        <v>7.67</v>
      </c>
      <c r="F12" s="19">
        <v>135</v>
      </c>
      <c r="G12" s="19">
        <v>17</v>
      </c>
      <c r="H12" s="19">
        <v>324</v>
      </c>
      <c r="I12" s="19">
        <v>44</v>
      </c>
      <c r="J12" s="19">
        <v>297</v>
      </c>
      <c r="K12" s="19">
        <v>26</v>
      </c>
      <c r="L12" s="19" t="s">
        <v>33</v>
      </c>
      <c r="M12" s="19">
        <v>600</v>
      </c>
      <c r="N12" s="19">
        <v>0.3</v>
      </c>
      <c r="O12" s="19">
        <v>24.97</v>
      </c>
      <c r="P12" s="19">
        <v>1700000</v>
      </c>
      <c r="Q12" s="16"/>
    </row>
    <row r="13" spans="1:19" x14ac:dyDescent="0.3">
      <c r="A13" s="29">
        <v>44783</v>
      </c>
      <c r="B13" s="18">
        <f t="shared" si="0"/>
        <v>80310</v>
      </c>
      <c r="C13" s="26">
        <v>80.31</v>
      </c>
      <c r="D13" s="19">
        <v>7.32</v>
      </c>
      <c r="E13" s="19">
        <v>7.78</v>
      </c>
      <c r="F13" s="19">
        <v>130</v>
      </c>
      <c r="G13" s="19">
        <v>16</v>
      </c>
      <c r="H13" s="19">
        <v>332</v>
      </c>
      <c r="I13" s="19">
        <v>36</v>
      </c>
      <c r="J13" s="19">
        <v>289</v>
      </c>
      <c r="K13" s="19">
        <v>27</v>
      </c>
      <c r="L13" s="19" t="s">
        <v>33</v>
      </c>
      <c r="M13" s="19">
        <v>400</v>
      </c>
      <c r="N13" s="19">
        <v>0.2</v>
      </c>
      <c r="O13" s="19">
        <v>22.98</v>
      </c>
      <c r="P13" s="19">
        <v>1400000</v>
      </c>
      <c r="Q13" s="16"/>
    </row>
    <row r="14" spans="1:19" x14ac:dyDescent="0.3">
      <c r="A14" s="29">
        <v>44784</v>
      </c>
      <c r="B14" s="18">
        <f t="shared" si="0"/>
        <v>80550</v>
      </c>
      <c r="C14" s="26">
        <v>80.55</v>
      </c>
      <c r="D14" s="19">
        <v>7.41</v>
      </c>
      <c r="E14" s="19">
        <v>7.75</v>
      </c>
      <c r="F14" s="19">
        <v>135</v>
      </c>
      <c r="G14" s="19">
        <v>19</v>
      </c>
      <c r="H14" s="19">
        <v>336</v>
      </c>
      <c r="I14" s="19">
        <v>44</v>
      </c>
      <c r="J14" s="19">
        <v>293</v>
      </c>
      <c r="K14" s="19">
        <v>29</v>
      </c>
      <c r="L14" s="19" t="s">
        <v>33</v>
      </c>
      <c r="M14" s="19">
        <v>500</v>
      </c>
      <c r="N14" s="19">
        <v>0.2</v>
      </c>
      <c r="O14" s="19">
        <v>24.75</v>
      </c>
      <c r="P14" s="19">
        <v>1700000</v>
      </c>
      <c r="Q14" s="16"/>
    </row>
    <row r="15" spans="1:19" x14ac:dyDescent="0.3">
      <c r="A15" s="29">
        <v>44785</v>
      </c>
      <c r="B15" s="18">
        <f t="shared" si="0"/>
        <v>78010</v>
      </c>
      <c r="C15" s="26">
        <v>78.010000000000005</v>
      </c>
      <c r="D15" s="19">
        <v>7.41</v>
      </c>
      <c r="E15" s="19">
        <v>7.73</v>
      </c>
      <c r="F15" s="19">
        <v>125</v>
      </c>
      <c r="G15" s="19">
        <v>16</v>
      </c>
      <c r="H15" s="19">
        <v>324</v>
      </c>
      <c r="I15" s="19">
        <v>40</v>
      </c>
      <c r="J15" s="19">
        <v>287</v>
      </c>
      <c r="K15" s="19">
        <v>26</v>
      </c>
      <c r="L15" s="19" t="s">
        <v>33</v>
      </c>
      <c r="M15" s="19">
        <v>600</v>
      </c>
      <c r="N15" s="19">
        <v>0.2</v>
      </c>
      <c r="O15" s="19">
        <v>23.17</v>
      </c>
      <c r="P15" s="19">
        <v>1400000</v>
      </c>
      <c r="Q15" s="16"/>
    </row>
    <row r="16" spans="1:19" x14ac:dyDescent="0.3">
      <c r="A16" s="29">
        <v>44786</v>
      </c>
      <c r="B16" s="18">
        <f t="shared" si="0"/>
        <v>75920</v>
      </c>
      <c r="C16" s="26">
        <v>75.92</v>
      </c>
      <c r="D16" s="19">
        <v>7.47</v>
      </c>
      <c r="E16" s="19">
        <v>7.71</v>
      </c>
      <c r="F16" s="19">
        <v>130</v>
      </c>
      <c r="G16" s="19">
        <v>17</v>
      </c>
      <c r="H16" s="19">
        <v>316</v>
      </c>
      <c r="I16" s="19">
        <v>36</v>
      </c>
      <c r="J16" s="19">
        <v>285</v>
      </c>
      <c r="K16" s="19">
        <v>25</v>
      </c>
      <c r="L16" s="19" t="s">
        <v>33</v>
      </c>
      <c r="M16" s="19">
        <v>400</v>
      </c>
      <c r="N16" s="19">
        <v>0.3</v>
      </c>
      <c r="O16" s="19">
        <v>23.94</v>
      </c>
      <c r="P16" s="19">
        <v>1300000</v>
      </c>
      <c r="Q16" s="16"/>
    </row>
    <row r="17" spans="1:17" x14ac:dyDescent="0.3">
      <c r="A17" s="29">
        <v>44787</v>
      </c>
      <c r="B17" s="18">
        <f t="shared" si="0"/>
        <v>86180</v>
      </c>
      <c r="C17" s="26">
        <v>86.18</v>
      </c>
      <c r="D17" s="19">
        <v>7.43</v>
      </c>
      <c r="E17" s="19">
        <v>7.68</v>
      </c>
      <c r="F17" s="19">
        <v>125</v>
      </c>
      <c r="G17" s="19">
        <v>18</v>
      </c>
      <c r="H17" s="19">
        <v>328</v>
      </c>
      <c r="I17" s="19">
        <v>40</v>
      </c>
      <c r="J17" s="19">
        <v>281</v>
      </c>
      <c r="K17" s="19">
        <v>23</v>
      </c>
      <c r="L17" s="19" t="s">
        <v>33</v>
      </c>
      <c r="M17" s="19">
        <v>500</v>
      </c>
      <c r="N17" s="19">
        <v>0.3</v>
      </c>
      <c r="O17" s="19">
        <v>25.27</v>
      </c>
      <c r="P17" s="19">
        <v>1400000</v>
      </c>
      <c r="Q17" s="16"/>
    </row>
    <row r="18" spans="1:17" x14ac:dyDescent="0.3">
      <c r="A18" s="29">
        <v>44788</v>
      </c>
      <c r="B18" s="18">
        <f t="shared" si="0"/>
        <v>73930</v>
      </c>
      <c r="C18" s="26">
        <v>73.930000000000007</v>
      </c>
      <c r="D18" s="19">
        <v>7.38</v>
      </c>
      <c r="E18" s="19">
        <v>7.67</v>
      </c>
      <c r="F18" s="19">
        <v>130</v>
      </c>
      <c r="G18" s="19">
        <v>16</v>
      </c>
      <c r="H18" s="19">
        <v>320</v>
      </c>
      <c r="I18" s="19">
        <v>36</v>
      </c>
      <c r="J18" s="19">
        <v>295</v>
      </c>
      <c r="K18" s="19">
        <v>27</v>
      </c>
      <c r="L18" s="19" t="s">
        <v>33</v>
      </c>
      <c r="M18" s="19">
        <v>600</v>
      </c>
      <c r="N18" s="19">
        <v>0.2</v>
      </c>
      <c r="O18" s="19">
        <v>24.53</v>
      </c>
      <c r="P18" s="19">
        <v>1200000</v>
      </c>
      <c r="Q18" s="16"/>
    </row>
    <row r="19" spans="1:17" x14ac:dyDescent="0.3">
      <c r="A19" s="29">
        <v>44789</v>
      </c>
      <c r="B19" s="18">
        <f t="shared" si="0"/>
        <v>78210</v>
      </c>
      <c r="C19" s="26">
        <v>78.209999999999994</v>
      </c>
      <c r="D19" s="19">
        <v>7.35</v>
      </c>
      <c r="E19" s="19">
        <v>7.62</v>
      </c>
      <c r="F19" s="19">
        <v>135</v>
      </c>
      <c r="G19" s="19">
        <v>17</v>
      </c>
      <c r="H19" s="19">
        <v>324</v>
      </c>
      <c r="I19" s="19">
        <v>36</v>
      </c>
      <c r="J19" s="19">
        <v>275</v>
      </c>
      <c r="K19" s="19">
        <v>24</v>
      </c>
      <c r="L19" s="19" t="s">
        <v>33</v>
      </c>
      <c r="M19" s="19">
        <v>400</v>
      </c>
      <c r="N19" s="19">
        <v>0.2</v>
      </c>
      <c r="O19" s="19">
        <v>24.32</v>
      </c>
      <c r="P19" s="19">
        <v>1300000</v>
      </c>
      <c r="Q19" s="16"/>
    </row>
    <row r="20" spans="1:17" x14ac:dyDescent="0.3">
      <c r="A20" s="29">
        <v>44790</v>
      </c>
      <c r="B20" s="18">
        <f t="shared" si="0"/>
        <v>75900</v>
      </c>
      <c r="C20" s="26">
        <v>75.900000000000006</v>
      </c>
      <c r="D20" s="19">
        <v>7.42</v>
      </c>
      <c r="E20" s="26">
        <v>7.7</v>
      </c>
      <c r="F20" s="19">
        <v>125</v>
      </c>
      <c r="G20" s="19">
        <v>18</v>
      </c>
      <c r="H20" s="19">
        <v>316</v>
      </c>
      <c r="I20" s="19">
        <v>40</v>
      </c>
      <c r="J20" s="19">
        <v>297</v>
      </c>
      <c r="K20" s="19">
        <v>25</v>
      </c>
      <c r="L20" s="19" t="s">
        <v>33</v>
      </c>
      <c r="M20" s="19">
        <v>500</v>
      </c>
      <c r="N20" s="19">
        <v>0.3</v>
      </c>
      <c r="O20" s="19">
        <v>25.23</v>
      </c>
      <c r="P20" s="19">
        <v>1200000</v>
      </c>
      <c r="Q20" s="16"/>
    </row>
    <row r="21" spans="1:17" x14ac:dyDescent="0.3">
      <c r="A21" s="29">
        <v>44791</v>
      </c>
      <c r="B21" s="18">
        <f t="shared" si="0"/>
        <v>62320</v>
      </c>
      <c r="C21" s="26">
        <v>62.32</v>
      </c>
      <c r="D21" s="19">
        <v>7.38</v>
      </c>
      <c r="E21" s="19">
        <v>7.65</v>
      </c>
      <c r="F21" s="19">
        <v>130</v>
      </c>
      <c r="G21" s="19">
        <v>17</v>
      </c>
      <c r="H21" s="19">
        <v>320</v>
      </c>
      <c r="I21" s="19">
        <v>36</v>
      </c>
      <c r="J21" s="19">
        <v>285</v>
      </c>
      <c r="K21" s="19">
        <v>23</v>
      </c>
      <c r="L21" s="19" t="s">
        <v>33</v>
      </c>
      <c r="M21" s="19">
        <v>400</v>
      </c>
      <c r="N21" s="19">
        <v>0.2</v>
      </c>
      <c r="O21" s="19">
        <v>25.64</v>
      </c>
      <c r="P21" s="19">
        <v>1100000</v>
      </c>
      <c r="Q21" s="72" t="s">
        <v>37</v>
      </c>
    </row>
    <row r="22" spans="1:17" x14ac:dyDescent="0.3">
      <c r="A22" s="29">
        <v>44792</v>
      </c>
      <c r="B22" s="18">
        <f t="shared" si="0"/>
        <v>18400</v>
      </c>
      <c r="C22" s="26">
        <v>18.399999999999999</v>
      </c>
      <c r="D22" s="19">
        <v>7.31</v>
      </c>
      <c r="E22" s="19">
        <v>7.53</v>
      </c>
      <c r="F22" s="19">
        <v>110</v>
      </c>
      <c r="G22" s="19">
        <v>15</v>
      </c>
      <c r="H22" s="19">
        <v>152</v>
      </c>
      <c r="I22" s="19">
        <v>20</v>
      </c>
      <c r="J22" s="19">
        <v>170</v>
      </c>
      <c r="K22" s="19">
        <v>18</v>
      </c>
      <c r="L22" s="19" t="s">
        <v>33</v>
      </c>
      <c r="M22" s="34" t="s">
        <v>35</v>
      </c>
      <c r="N22" s="19" t="s">
        <v>35</v>
      </c>
      <c r="O22" s="19">
        <v>24.15</v>
      </c>
      <c r="P22" s="19">
        <v>1200000</v>
      </c>
      <c r="Q22" s="73"/>
    </row>
    <row r="23" spans="1:17" x14ac:dyDescent="0.3">
      <c r="A23" s="29">
        <v>44793</v>
      </c>
      <c r="B23" s="18">
        <f t="shared" si="0"/>
        <v>5160</v>
      </c>
      <c r="C23" s="26">
        <v>5.16</v>
      </c>
      <c r="D23" s="19">
        <v>7.29</v>
      </c>
      <c r="E23" s="19">
        <v>7.52</v>
      </c>
      <c r="F23" s="19">
        <v>85</v>
      </c>
      <c r="G23" s="19">
        <v>10</v>
      </c>
      <c r="H23" s="19">
        <v>140</v>
      </c>
      <c r="I23" s="19">
        <v>16</v>
      </c>
      <c r="J23" s="19">
        <v>135</v>
      </c>
      <c r="K23" s="19">
        <v>15</v>
      </c>
      <c r="L23" s="19" t="s">
        <v>33</v>
      </c>
      <c r="M23" s="34" t="s">
        <v>35</v>
      </c>
      <c r="N23" s="19" t="s">
        <v>35</v>
      </c>
      <c r="O23" s="34" t="s">
        <v>35</v>
      </c>
      <c r="P23" s="34" t="s">
        <v>35</v>
      </c>
      <c r="Q23" s="73"/>
    </row>
    <row r="24" spans="1:17" x14ac:dyDescent="0.3">
      <c r="A24" s="29">
        <v>44794</v>
      </c>
      <c r="B24" s="18">
        <f t="shared" si="0"/>
        <v>6140</v>
      </c>
      <c r="C24" s="26">
        <v>6.14</v>
      </c>
      <c r="D24" s="19">
        <v>7.27</v>
      </c>
      <c r="E24" s="19">
        <v>7.55</v>
      </c>
      <c r="F24" s="19">
        <v>90</v>
      </c>
      <c r="G24" s="19">
        <v>11</v>
      </c>
      <c r="H24" s="19">
        <v>144</v>
      </c>
      <c r="I24" s="19">
        <v>20</v>
      </c>
      <c r="J24" s="19">
        <v>139</v>
      </c>
      <c r="K24" s="19">
        <v>17</v>
      </c>
      <c r="L24" s="19" t="s">
        <v>33</v>
      </c>
      <c r="M24" s="34" t="s">
        <v>35</v>
      </c>
      <c r="N24" s="19" t="s">
        <v>35</v>
      </c>
      <c r="O24" s="19">
        <v>24.17</v>
      </c>
      <c r="P24" s="19">
        <v>1400000</v>
      </c>
      <c r="Q24" s="73"/>
    </row>
    <row r="25" spans="1:17" x14ac:dyDescent="0.3">
      <c r="A25" s="29">
        <v>44795</v>
      </c>
      <c r="B25" s="18">
        <f t="shared" si="0"/>
        <v>6240</v>
      </c>
      <c r="C25" s="26">
        <v>6.24</v>
      </c>
      <c r="D25" s="19">
        <v>7.43</v>
      </c>
      <c r="E25" s="19">
        <v>7.53</v>
      </c>
      <c r="F25" s="19">
        <v>85</v>
      </c>
      <c r="G25" s="19">
        <v>10</v>
      </c>
      <c r="H25" s="19">
        <v>152</v>
      </c>
      <c r="I25" s="19">
        <v>20</v>
      </c>
      <c r="J25" s="19">
        <v>135</v>
      </c>
      <c r="K25" s="19">
        <v>15</v>
      </c>
      <c r="L25" s="19" t="s">
        <v>33</v>
      </c>
      <c r="M25" s="34">
        <v>800</v>
      </c>
      <c r="N25" s="19" t="s">
        <v>35</v>
      </c>
      <c r="O25" s="19">
        <v>25.23</v>
      </c>
      <c r="P25" s="19">
        <v>1300000</v>
      </c>
      <c r="Q25" s="73"/>
    </row>
    <row r="26" spans="1:17" x14ac:dyDescent="0.3">
      <c r="A26" s="29">
        <v>44796</v>
      </c>
      <c r="B26" s="18">
        <f t="shared" si="0"/>
        <v>6070</v>
      </c>
      <c r="C26" s="26">
        <v>6.07</v>
      </c>
      <c r="D26" s="19">
        <v>7.34</v>
      </c>
      <c r="E26" s="19">
        <v>7.79</v>
      </c>
      <c r="F26" s="19">
        <v>80</v>
      </c>
      <c r="G26" s="19">
        <v>10</v>
      </c>
      <c r="H26" s="19">
        <v>140</v>
      </c>
      <c r="I26" s="33">
        <v>20</v>
      </c>
      <c r="J26" s="19">
        <v>139</v>
      </c>
      <c r="K26" s="19">
        <v>23</v>
      </c>
      <c r="L26" s="19" t="s">
        <v>33</v>
      </c>
      <c r="M26" s="34">
        <v>900</v>
      </c>
      <c r="N26" s="19" t="s">
        <v>35</v>
      </c>
      <c r="O26" s="19">
        <v>23.51</v>
      </c>
      <c r="P26" s="19">
        <v>1200000</v>
      </c>
      <c r="Q26" s="73"/>
    </row>
    <row r="27" spans="1:17" x14ac:dyDescent="0.3">
      <c r="A27" s="29">
        <v>44797</v>
      </c>
      <c r="B27" s="18">
        <f t="shared" si="0"/>
        <v>6540</v>
      </c>
      <c r="C27" s="26">
        <v>6.54</v>
      </c>
      <c r="D27" s="19">
        <v>7.45</v>
      </c>
      <c r="E27" s="19">
        <v>7.88</v>
      </c>
      <c r="F27" s="19">
        <v>55</v>
      </c>
      <c r="G27" s="19">
        <v>9</v>
      </c>
      <c r="H27" s="19">
        <v>96</v>
      </c>
      <c r="I27" s="19">
        <v>16</v>
      </c>
      <c r="J27" s="19">
        <v>76</v>
      </c>
      <c r="K27" s="19">
        <v>21</v>
      </c>
      <c r="L27" s="19" t="s">
        <v>33</v>
      </c>
      <c r="M27" s="34">
        <v>800</v>
      </c>
      <c r="N27" s="19" t="s">
        <v>35</v>
      </c>
      <c r="O27" s="19">
        <v>23.65</v>
      </c>
      <c r="P27" s="19">
        <v>1300000</v>
      </c>
      <c r="Q27" s="73"/>
    </row>
    <row r="28" spans="1:17" x14ac:dyDescent="0.3">
      <c r="A28" s="29">
        <v>44798</v>
      </c>
      <c r="B28" s="18">
        <f t="shared" si="0"/>
        <v>7330</v>
      </c>
      <c r="C28" s="26">
        <v>7.33</v>
      </c>
      <c r="D28" s="19">
        <v>7.47</v>
      </c>
      <c r="E28" s="19">
        <v>7.92</v>
      </c>
      <c r="F28" s="19">
        <v>60</v>
      </c>
      <c r="G28" s="19">
        <v>11</v>
      </c>
      <c r="H28" s="19">
        <v>92</v>
      </c>
      <c r="I28" s="19">
        <v>20</v>
      </c>
      <c r="J28" s="19">
        <v>79</v>
      </c>
      <c r="K28" s="19">
        <v>17</v>
      </c>
      <c r="L28" s="19" t="s">
        <v>33</v>
      </c>
      <c r="M28" s="34">
        <v>900</v>
      </c>
      <c r="N28" s="19" t="s">
        <v>35</v>
      </c>
      <c r="O28" s="19">
        <v>24.58</v>
      </c>
      <c r="P28" s="19">
        <v>1200000</v>
      </c>
      <c r="Q28" s="73"/>
    </row>
    <row r="29" spans="1:17" x14ac:dyDescent="0.3">
      <c r="A29" s="29">
        <v>44799</v>
      </c>
      <c r="B29" s="18">
        <f t="shared" si="0"/>
        <v>6180</v>
      </c>
      <c r="C29" s="26">
        <v>6.18</v>
      </c>
      <c r="D29" s="19">
        <v>7.43</v>
      </c>
      <c r="E29" s="19">
        <v>7.87</v>
      </c>
      <c r="F29" s="19">
        <v>50</v>
      </c>
      <c r="G29" s="19">
        <v>9</v>
      </c>
      <c r="H29" s="19">
        <v>88</v>
      </c>
      <c r="I29" s="19">
        <v>16</v>
      </c>
      <c r="J29" s="19">
        <v>81</v>
      </c>
      <c r="K29" s="19">
        <v>15</v>
      </c>
      <c r="L29" s="19" t="s">
        <v>33</v>
      </c>
      <c r="M29" s="19">
        <v>700</v>
      </c>
      <c r="N29" s="19" t="s">
        <v>35</v>
      </c>
      <c r="O29" s="26">
        <v>25.2</v>
      </c>
      <c r="P29" s="19">
        <v>1100000</v>
      </c>
      <c r="Q29" s="73"/>
    </row>
    <row r="30" spans="1:17" x14ac:dyDescent="0.3">
      <c r="A30" s="29">
        <v>44800</v>
      </c>
      <c r="B30" s="18">
        <f t="shared" si="0"/>
        <v>7850</v>
      </c>
      <c r="C30" s="26">
        <v>7.85</v>
      </c>
      <c r="D30" s="19">
        <v>7.42</v>
      </c>
      <c r="E30" s="19">
        <v>7.89</v>
      </c>
      <c r="F30" s="19">
        <v>55</v>
      </c>
      <c r="G30" s="19">
        <v>10</v>
      </c>
      <c r="H30" s="19">
        <v>96</v>
      </c>
      <c r="I30" s="19">
        <v>20</v>
      </c>
      <c r="J30" s="19">
        <v>83</v>
      </c>
      <c r="K30" s="19">
        <v>16</v>
      </c>
      <c r="L30" s="19" t="s">
        <v>33</v>
      </c>
      <c r="M30" s="19" t="s">
        <v>35</v>
      </c>
      <c r="N30" s="19" t="s">
        <v>35</v>
      </c>
      <c r="O30" s="19" t="s">
        <v>35</v>
      </c>
      <c r="P30" s="19" t="s">
        <v>35</v>
      </c>
      <c r="Q30" s="73"/>
    </row>
    <row r="31" spans="1:17" x14ac:dyDescent="0.3">
      <c r="A31" s="29">
        <v>44801</v>
      </c>
      <c r="B31" s="18">
        <f t="shared" si="0"/>
        <v>8930</v>
      </c>
      <c r="C31" s="19">
        <v>8.93</v>
      </c>
      <c r="D31" s="19">
        <v>7.45</v>
      </c>
      <c r="E31" s="19">
        <v>7.83</v>
      </c>
      <c r="F31" s="19">
        <v>60</v>
      </c>
      <c r="G31" s="19">
        <v>11</v>
      </c>
      <c r="H31" s="19">
        <v>92</v>
      </c>
      <c r="I31" s="19">
        <v>24</v>
      </c>
      <c r="J31" s="19">
        <v>75</v>
      </c>
      <c r="K31" s="19">
        <v>14</v>
      </c>
      <c r="L31" s="19" t="s">
        <v>33</v>
      </c>
      <c r="M31" s="19" t="s">
        <v>35</v>
      </c>
      <c r="N31" s="19" t="s">
        <v>35</v>
      </c>
      <c r="O31" s="19" t="s">
        <v>35</v>
      </c>
      <c r="P31" s="19" t="s">
        <v>35</v>
      </c>
      <c r="Q31" s="73"/>
    </row>
    <row r="32" spans="1:17" x14ac:dyDescent="0.3">
      <c r="A32" s="29">
        <v>44802</v>
      </c>
      <c r="B32" s="18">
        <f t="shared" si="0"/>
        <v>9670</v>
      </c>
      <c r="C32" s="19">
        <v>9.67</v>
      </c>
      <c r="D32" s="19">
        <v>7.41</v>
      </c>
      <c r="E32" s="19">
        <v>7.79</v>
      </c>
      <c r="F32" s="19">
        <v>65</v>
      </c>
      <c r="G32" s="19">
        <v>9</v>
      </c>
      <c r="H32" s="19">
        <v>96</v>
      </c>
      <c r="I32" s="19">
        <v>20</v>
      </c>
      <c r="J32" s="19">
        <v>78</v>
      </c>
      <c r="K32" s="19">
        <v>16</v>
      </c>
      <c r="L32" s="19" t="s">
        <v>33</v>
      </c>
      <c r="M32" s="19" t="s">
        <v>35</v>
      </c>
      <c r="N32" s="19" t="s">
        <v>35</v>
      </c>
      <c r="O32" s="19" t="s">
        <v>35</v>
      </c>
      <c r="P32" s="19" t="s">
        <v>35</v>
      </c>
      <c r="Q32" s="73"/>
    </row>
    <row r="33" spans="1:18" x14ac:dyDescent="0.3">
      <c r="A33" s="29">
        <v>44803</v>
      </c>
      <c r="B33" s="18">
        <f t="shared" si="0"/>
        <v>12780</v>
      </c>
      <c r="C33" s="19">
        <v>12.78</v>
      </c>
      <c r="D33" s="19">
        <v>7.29</v>
      </c>
      <c r="E33" s="19">
        <v>7.82</v>
      </c>
      <c r="F33" s="19">
        <v>55</v>
      </c>
      <c r="G33" s="19">
        <v>10</v>
      </c>
      <c r="H33" s="19">
        <v>92</v>
      </c>
      <c r="I33" s="19">
        <v>16</v>
      </c>
      <c r="J33" s="19">
        <v>81</v>
      </c>
      <c r="K33" s="19">
        <v>15</v>
      </c>
      <c r="L33" s="19" t="s">
        <v>33</v>
      </c>
      <c r="M33" s="19" t="s">
        <v>35</v>
      </c>
      <c r="N33" s="19" t="s">
        <v>35</v>
      </c>
      <c r="O33" s="19" t="s">
        <v>35</v>
      </c>
      <c r="P33" s="19" t="s">
        <v>35</v>
      </c>
      <c r="Q33" s="73"/>
    </row>
    <row r="34" spans="1:18" ht="15" thickBot="1" x14ac:dyDescent="0.35">
      <c r="A34" s="30">
        <v>44804</v>
      </c>
      <c r="B34" s="36">
        <f t="shared" si="0"/>
        <v>14760</v>
      </c>
      <c r="C34" s="31">
        <v>14.76</v>
      </c>
      <c r="D34" s="31">
        <v>7.35</v>
      </c>
      <c r="E34" s="31">
        <v>7.78</v>
      </c>
      <c r="F34" s="31">
        <v>60</v>
      </c>
      <c r="G34" s="31">
        <v>11</v>
      </c>
      <c r="H34" s="31">
        <v>112</v>
      </c>
      <c r="I34" s="31">
        <v>24</v>
      </c>
      <c r="J34" s="31">
        <v>87</v>
      </c>
      <c r="K34" s="31">
        <v>16</v>
      </c>
      <c r="L34" s="31" t="s">
        <v>33</v>
      </c>
      <c r="M34" s="31" t="s">
        <v>35</v>
      </c>
      <c r="N34" s="31" t="s">
        <v>35</v>
      </c>
      <c r="O34" s="31" t="s">
        <v>35</v>
      </c>
      <c r="P34" s="31" t="s">
        <v>35</v>
      </c>
      <c r="Q34" s="74"/>
    </row>
    <row r="35" spans="1:18" ht="15" thickBot="1" x14ac:dyDescent="0.35">
      <c r="A35" s="11" t="s">
        <v>28</v>
      </c>
      <c r="B35" s="12">
        <f>AVERAGE(B4:B34)</f>
        <v>49475.483870967742</v>
      </c>
      <c r="C35" s="12">
        <f t="shared" ref="C35:P35" si="1">AVERAGE(C4:C34)</f>
        <v>49.475483870967757</v>
      </c>
      <c r="D35" s="12">
        <f t="shared" si="1"/>
        <v>7.3858064516129014</v>
      </c>
      <c r="E35" s="12">
        <f t="shared" si="1"/>
        <v>7.7170967741935481</v>
      </c>
      <c r="F35" s="12">
        <f t="shared" si="1"/>
        <v>105.3225806451613</v>
      </c>
      <c r="G35" s="12">
        <f t="shared" si="1"/>
        <v>14.387096774193548</v>
      </c>
      <c r="H35" s="12">
        <f t="shared" si="1"/>
        <v>237.03225806451613</v>
      </c>
      <c r="I35" s="12">
        <f t="shared" si="1"/>
        <v>30.967741935483872</v>
      </c>
      <c r="J35" s="12">
        <f t="shared" si="1"/>
        <v>212.87096774193549</v>
      </c>
      <c r="K35" s="12">
        <f t="shared" si="1"/>
        <v>22</v>
      </c>
      <c r="L35" s="12" t="s">
        <v>33</v>
      </c>
      <c r="M35" s="12">
        <f t="shared" si="1"/>
        <v>573.91304347826087</v>
      </c>
      <c r="N35" s="12">
        <f t="shared" si="1"/>
        <v>0.23888888888888893</v>
      </c>
      <c r="O35" s="12">
        <f t="shared" si="1"/>
        <v>24.564399999999999</v>
      </c>
      <c r="P35" s="12">
        <f t="shared" si="1"/>
        <v>1344000</v>
      </c>
      <c r="Q35" s="20"/>
    </row>
    <row r="36" spans="1:18" x14ac:dyDescent="0.3">
      <c r="C36" s="32">
        <f>SUM(C4:C34)</f>
        <v>1533.7400000000005</v>
      </c>
    </row>
    <row r="37" spans="1:18" x14ac:dyDescent="0.3">
      <c r="A37" s="14"/>
      <c r="B37" s="15"/>
      <c r="C37" s="15"/>
      <c r="D37" s="15"/>
      <c r="E37" s="15"/>
      <c r="F37" s="15"/>
      <c r="G37" s="15"/>
      <c r="H37" s="15"/>
      <c r="I37" s="15"/>
      <c r="J37" s="15"/>
      <c r="K37" s="15"/>
      <c r="L37" s="15"/>
      <c r="M37" s="15"/>
      <c r="N37" s="15"/>
      <c r="O37" s="15"/>
      <c r="P37" s="15"/>
    </row>
    <row r="38" spans="1:18" x14ac:dyDescent="0.3">
      <c r="A38" s="14"/>
    </row>
    <row r="39" spans="1:18" x14ac:dyDescent="0.3">
      <c r="A39" s="14"/>
      <c r="B39" s="15"/>
      <c r="C39" s="15"/>
      <c r="D39" s="15"/>
      <c r="E39" s="15"/>
      <c r="F39" s="15"/>
      <c r="G39" s="15"/>
      <c r="H39" s="15"/>
      <c r="I39" s="15"/>
      <c r="J39" s="15"/>
      <c r="K39" s="15"/>
      <c r="L39" s="15"/>
      <c r="M39" s="15"/>
      <c r="N39" s="15"/>
      <c r="O39" s="15"/>
      <c r="P39" s="15"/>
    </row>
    <row r="41" spans="1:18" ht="40.799999999999997" customHeight="1" x14ac:dyDescent="0.3">
      <c r="A41" s="46" t="s">
        <v>29</v>
      </c>
      <c r="B41" s="46"/>
      <c r="C41" s="46" t="s">
        <v>30</v>
      </c>
      <c r="D41" s="46"/>
      <c r="E41" s="46"/>
      <c r="F41" s="46"/>
      <c r="G41" s="46"/>
      <c r="H41" s="46"/>
      <c r="I41" s="46"/>
      <c r="J41" s="46"/>
      <c r="K41" s="46"/>
      <c r="L41" s="46"/>
      <c r="M41" s="46"/>
      <c r="N41" s="46"/>
      <c r="O41" s="46"/>
      <c r="P41" s="46"/>
      <c r="Q41" s="46"/>
    </row>
    <row r="43" spans="1:18" x14ac:dyDescent="0.3">
      <c r="A43" s="14" t="s">
        <v>31</v>
      </c>
      <c r="B43" s="15">
        <f>MIN(B4:B34)</f>
        <v>5160</v>
      </c>
      <c r="C43" s="15">
        <f>MIN(C4:C34)</f>
        <v>5.16</v>
      </c>
      <c r="D43" s="15">
        <f t="shared" ref="D43:K43" si="2">MIN(D4:D34)</f>
        <v>7.27</v>
      </c>
      <c r="E43" s="15">
        <f t="shared" si="2"/>
        <v>7.52</v>
      </c>
      <c r="F43" s="15">
        <f t="shared" si="2"/>
        <v>50</v>
      </c>
      <c r="G43" s="15">
        <f t="shared" si="2"/>
        <v>9</v>
      </c>
      <c r="H43" s="15">
        <f t="shared" si="2"/>
        <v>88</v>
      </c>
      <c r="I43" s="15">
        <f t="shared" si="2"/>
        <v>16</v>
      </c>
      <c r="J43" s="15">
        <f t="shared" si="2"/>
        <v>75</v>
      </c>
      <c r="K43" s="15">
        <f t="shared" si="2"/>
        <v>14</v>
      </c>
      <c r="L43" s="15"/>
      <c r="M43" s="15">
        <f t="shared" ref="M43:P43" si="3">MIN(M4:M34)</f>
        <v>400</v>
      </c>
      <c r="N43" s="15">
        <f t="shared" si="3"/>
        <v>0.2</v>
      </c>
      <c r="O43" s="15">
        <f t="shared" si="3"/>
        <v>22.98</v>
      </c>
      <c r="P43" s="15">
        <f t="shared" si="3"/>
        <v>1100000</v>
      </c>
      <c r="Q43" s="15"/>
      <c r="R43" s="15"/>
    </row>
    <row r="44" spans="1:18" x14ac:dyDescent="0.3">
      <c r="A44" s="14"/>
    </row>
    <row r="45" spans="1:18" x14ac:dyDescent="0.3">
      <c r="A45" s="14" t="s">
        <v>32</v>
      </c>
      <c r="B45" s="15">
        <f>MAX(B4:B34)</f>
        <v>86180</v>
      </c>
      <c r="C45" s="15">
        <f>MAX(C4:C34)</f>
        <v>86.18</v>
      </c>
      <c r="D45" s="15">
        <f t="shared" ref="D45:K45" si="4">MAX(D4:D34)</f>
        <v>7.47</v>
      </c>
      <c r="E45" s="15">
        <f t="shared" si="4"/>
        <v>7.92</v>
      </c>
      <c r="F45" s="15">
        <f t="shared" si="4"/>
        <v>140</v>
      </c>
      <c r="G45" s="15">
        <f t="shared" si="4"/>
        <v>19</v>
      </c>
      <c r="H45" s="15">
        <f t="shared" si="4"/>
        <v>336</v>
      </c>
      <c r="I45" s="15">
        <f t="shared" si="4"/>
        <v>44</v>
      </c>
      <c r="J45" s="15">
        <f t="shared" si="4"/>
        <v>308</v>
      </c>
      <c r="K45" s="15">
        <f t="shared" si="4"/>
        <v>29</v>
      </c>
      <c r="L45" s="15"/>
      <c r="M45" s="15">
        <f t="shared" ref="M45:P45" si="5">MAX(M4:M34)</f>
        <v>900</v>
      </c>
      <c r="N45" s="15">
        <f t="shared" si="5"/>
        <v>0.3</v>
      </c>
      <c r="O45" s="15">
        <f t="shared" si="5"/>
        <v>25.68</v>
      </c>
      <c r="P45" s="15">
        <f t="shared" si="5"/>
        <v>1700000</v>
      </c>
      <c r="Q45" s="15"/>
      <c r="R45" s="15"/>
    </row>
  </sheetData>
  <mergeCells count="13">
    <mergeCell ref="C41:Q41"/>
    <mergeCell ref="A41:B41"/>
    <mergeCell ref="A1:Q1"/>
    <mergeCell ref="A2:A3"/>
    <mergeCell ref="B2:C2"/>
    <mergeCell ref="D2:E2"/>
    <mergeCell ref="F2:G2"/>
    <mergeCell ref="H2:I2"/>
    <mergeCell ref="J2:K2"/>
    <mergeCell ref="L2:M2"/>
    <mergeCell ref="O2:P2"/>
    <mergeCell ref="Q2:Q3"/>
    <mergeCell ref="Q21:Q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Naini-1</vt:lpstr>
      <vt:lpstr>Rajapur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2024-08-02T12:49:37Z</dcterms:modified>
</cp:coreProperties>
</file>