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0FECA535-DFEA-46E0-AD69-670593EF8812}" xr6:coauthVersionLast="47" xr6:coauthVersionMax="47" xr10:uidLastSave="{00000000-0000-0000-0000-000000000000}"/>
  <bookViews>
    <workbookView xWindow="-108" yWindow="-108" windowWidth="23256" windowHeight="12576" xr2:uid="{00000000-000D-0000-FFFF-FFFF00000000}"/>
  </bookViews>
  <sheets>
    <sheet name="Naini-1" sheetId="1" r:id="rId1"/>
    <sheet name="Rajapu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2" i="1" l="1"/>
  <c r="M42" i="1"/>
  <c r="C42" i="1"/>
  <c r="D42" i="1"/>
  <c r="E42" i="1"/>
  <c r="F42" i="1"/>
  <c r="G42" i="1"/>
  <c r="H42" i="1"/>
  <c r="I42" i="1"/>
  <c r="J42" i="1"/>
  <c r="K42" i="1"/>
  <c r="B42" i="1"/>
  <c r="C36" i="2"/>
  <c r="C36" i="1"/>
  <c r="B35" i="1"/>
  <c r="C35" i="2" l="1"/>
  <c r="D35" i="2"/>
  <c r="E35" i="2"/>
  <c r="F35" i="2"/>
  <c r="G35" i="2"/>
  <c r="H35" i="2"/>
  <c r="I35" i="2"/>
  <c r="J35" i="2"/>
  <c r="K35" i="2"/>
  <c r="M35" i="2"/>
  <c r="N35" i="2"/>
  <c r="O35" i="2"/>
  <c r="P35" i="2"/>
  <c r="B35" i="2"/>
  <c r="P44" i="2"/>
  <c r="O44" i="2"/>
  <c r="N44" i="2"/>
  <c r="M44" i="2"/>
  <c r="K44" i="2"/>
  <c r="J44" i="2"/>
  <c r="I44" i="2"/>
  <c r="H44" i="2"/>
  <c r="G44" i="2"/>
  <c r="F44" i="2"/>
  <c r="E44" i="2"/>
  <c r="D44" i="2"/>
  <c r="C44" i="2"/>
  <c r="B44" i="2"/>
  <c r="P42" i="2"/>
  <c r="O42" i="2"/>
  <c r="N42" i="2"/>
  <c r="M42" i="2"/>
  <c r="K42" i="2"/>
  <c r="J42" i="2"/>
  <c r="I42" i="2"/>
  <c r="H42" i="2"/>
  <c r="G42" i="2"/>
  <c r="F42" i="2"/>
  <c r="E42" i="2"/>
  <c r="D42" i="2"/>
  <c r="C42" i="2"/>
  <c r="B42" i="2"/>
  <c r="O42" i="1"/>
  <c r="P42" i="1"/>
  <c r="C44" i="1"/>
  <c r="D44" i="1"/>
  <c r="E44" i="1"/>
  <c r="F44" i="1"/>
  <c r="G44" i="1"/>
  <c r="H44" i="1"/>
  <c r="I44" i="1"/>
  <c r="J44" i="1"/>
  <c r="K44" i="1"/>
  <c r="M44" i="1"/>
  <c r="N44" i="1"/>
  <c r="O44" i="1"/>
  <c r="P44" i="1"/>
  <c r="B44" i="1"/>
  <c r="C35" i="1"/>
  <c r="D35" i="1"/>
  <c r="E35" i="1"/>
  <c r="F35" i="1"/>
  <c r="G35" i="1"/>
  <c r="H35" i="1"/>
  <c r="I35" i="1"/>
  <c r="J35" i="1"/>
  <c r="K35" i="1"/>
  <c r="M35" i="1"/>
  <c r="N35" i="1"/>
  <c r="O35" i="1"/>
  <c r="P35" i="1"/>
  <c r="B34" i="2" l="1"/>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4" i="1"/>
</calcChain>
</file>

<file path=xl/sharedStrings.xml><?xml version="1.0" encoding="utf-8"?>
<sst xmlns="http://schemas.openxmlformats.org/spreadsheetml/2006/main" count="143" uniqueCount="43">
  <si>
    <r>
      <rPr>
        <b/>
        <u/>
        <sz val="26"/>
        <color rgb="FF1F3864"/>
        <rFont val="Arial"/>
        <family val="2"/>
      </rPr>
      <t>Naini-I STP, 80 MLD STP at Prayagraj</t>
    </r>
    <r>
      <rPr>
        <b/>
        <u/>
        <sz val="24"/>
        <color rgb="FF1F3864"/>
        <rFont val="Arial"/>
        <family val="2"/>
      </rPr>
      <t xml:space="preserve">
</t>
    </r>
    <r>
      <rPr>
        <b/>
        <u/>
        <sz val="22"/>
        <color rgb="FF1F3864"/>
        <rFont val="Arial"/>
        <family val="2"/>
      </rPr>
      <t xml:space="preserve"> INLET FLOW &amp; QUALITY REPORT</t>
    </r>
  </si>
  <si>
    <t>Date</t>
  </si>
  <si>
    <t>Daily Feed Quantity  
MLD
(Design-
80 MLD)</t>
  </si>
  <si>
    <t>pH</t>
  </si>
  <si>
    <t>BOD (mg/l)</t>
  </si>
  <si>
    <t>COD (mg/l)</t>
  </si>
  <si>
    <t>TSS  (mg/l)</t>
  </si>
  <si>
    <t xml:space="preserve">FECAL COLIFORM </t>
  </si>
  <si>
    <t xml:space="preserve">FRC </t>
  </si>
  <si>
    <t>DEWATERED SLUDGE</t>
  </si>
  <si>
    <t>REMARKS</t>
  </si>
  <si>
    <t>M3</t>
  </si>
  <si>
    <t>MLD</t>
  </si>
  <si>
    <t>Inlet pH 
(Design- &lt;9)</t>
  </si>
  <si>
    <t>Final
BOD (Design- 6.5 to 9.0)</t>
  </si>
  <si>
    <t>Inlet BOD 
(Design- &lt;250 mg/l)</t>
  </si>
  <si>
    <t>Final
BOD (Design - &lt;30 mg/l)</t>
  </si>
  <si>
    <t>Inlet COD
 (Design- &lt;500 mg/l)</t>
  </si>
  <si>
    <t>Final COD (Design  - &lt;50 mg/l)</t>
  </si>
  <si>
    <t>Inlet TSS
 (Design- &lt;500 mg/l)</t>
  </si>
  <si>
    <t>FinalTSS (Design  - &lt;50 mg/l)</t>
  </si>
  <si>
    <r>
      <t>Inlet (Design - NA</t>
    </r>
    <r>
      <rPr>
        <b/>
        <sz val="9"/>
        <color rgb="FF1F3864"/>
        <rFont val="Calibri"/>
        <family val="2"/>
      </rPr>
      <t>)</t>
    </r>
  </si>
  <si>
    <t>Final (Design - &lt;1000 MPN/100 ml)</t>
  </si>
  <si>
    <t>Final (Design - 0.2 mg/l)</t>
  </si>
  <si>
    <t>Outlet Concentration
(&gt;20%)</t>
  </si>
  <si>
    <t>Fecal Coliform
(20,00,000 MPN/gTS)</t>
  </si>
  <si>
    <t>Daily Feed Quantity  
MLD
(Design-
60 MLD)</t>
  </si>
  <si>
    <t>Rajapur STP, 60 MLD STP at Prayagraj
 INLET FLOW &amp; QUALITY REPORT</t>
  </si>
  <si>
    <t>Average</t>
  </si>
  <si>
    <t>Source:</t>
  </si>
  <si>
    <t>Logbook of Labarotory at Sewage Treament Plant</t>
  </si>
  <si>
    <t>Min</t>
  </si>
  <si>
    <t>Max</t>
  </si>
  <si>
    <t>NA</t>
  </si>
  <si>
    <t xml:space="preserve"> </t>
  </si>
  <si>
    <t>Gaughat MPS &amp; Chacharnalla SPS were stopped and sewage was bypassed at 11:15 AM on 29.03.2022 due to maintenance work of new line fom Gaughat MPS to Naini-I STP. Subsequently, Naini-I STP was also stopped.</t>
  </si>
  <si>
    <t>Gaughat MPS &amp; Chacharnalla SPS were started at 3:00 PM. Only new line was started since maintenance work in new line fom Gaughat MPS to Naini-I STP was in progress. Subsequently, Naini-I STP was also started.</t>
  </si>
  <si>
    <t>1 Apr, 9:40 AM</t>
  </si>
  <si>
    <t>For 10.03.2022 &amp; 11.03.2022, sludge consistency was determined from slduge of sludge drying beds hence it cannot be deemed as accurate.</t>
  </si>
  <si>
    <t>For 19.03.2022 &amp; 20.03.2022, sludge consistency was determined from slduge of sludge drying beds hence it cannot be deemed as accurate.</t>
  </si>
  <si>
    <t>Retaining wall of tapping point for Rajapur SPS is broken hence raw water is going directly into the river.</t>
  </si>
  <si>
    <t>1) On 26.03.2022, Mumfordganj SPS was shutdown at 8:00 AM for diverting the rising main from Mumfordganj SPS to Rajapur STP due to ongoing construction of Expressway.
2) Retaining wall of tapping point for Rajapur SPS is broken hence raw water is going directly into the river.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</si>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</sst>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24"/>
      <color rgb="FF1F3864"/>
      <name val="Arial"/>
      <family val="2"/>
    </font>
    <font>
      <b/>
      <u/>
      <sz val="26"/>
      <color rgb="FF1F3864"/>
      <name val="Arial"/>
      <family val="2"/>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0"/>
      <color rgb="FF000000"/>
      <name val="Arial"/>
      <family val="2"/>
    </font>
    <font>
      <b/>
      <sz val="10"/>
      <color rgb="FF000000"/>
      <name val="Arial"/>
      <family val="2"/>
    </font>
    <font>
      <sz val="10"/>
      <color theme="1"/>
      <name val="Arial"/>
      <family val="2"/>
    </font>
    <font>
      <b/>
      <sz val="14"/>
      <color theme="1"/>
      <name val="Calibri"/>
      <family val="2"/>
      <scheme val="minor"/>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1">
    <xf numFmtId="0" fontId="0" fillId="0" borderId="0"/>
  </cellStyleXfs>
  <cellXfs count="67">
    <xf numFmtId="0" fontId="0" fillId="0" borderId="0" xfId="0"/>
    <xf numFmtId="0" fontId="5" fillId="10" borderId="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6" xfId="0" applyFont="1" applyFill="1" applyBorder="1" applyAlignment="1">
      <alignment horizontal="center" vertical="center" wrapText="1"/>
    </xf>
    <xf numFmtId="15" fontId="13" fillId="0" borderId="21" xfId="0" applyNumberFormat="1" applyFont="1" applyBorder="1" applyAlignment="1">
      <alignment horizontal="center" vertical="center" wrapText="1"/>
    </xf>
    <xf numFmtId="15" fontId="14" fillId="0" borderId="19" xfId="0" applyNumberFormat="1" applyFont="1" applyBorder="1" applyAlignment="1">
      <alignment horizontal="center" vertical="center" wrapText="1"/>
    </xf>
    <xf numFmtId="2" fontId="14" fillId="0" borderId="23" xfId="0" applyNumberFormat="1" applyFont="1" applyBorder="1" applyAlignment="1">
      <alignment horizontal="center"/>
    </xf>
    <xf numFmtId="0" fontId="15" fillId="0" borderId="18" xfId="0" applyFont="1" applyBorder="1"/>
    <xf numFmtId="0" fontId="12" fillId="0" borderId="0" xfId="0" applyFont="1" applyAlignment="1">
      <alignment horizontal="left"/>
    </xf>
    <xf numFmtId="2" fontId="0" fillId="0" borderId="0" xfId="0" applyNumberFormat="1"/>
    <xf numFmtId="2" fontId="13" fillId="0" borderId="26" xfId="0" applyNumberFormat="1" applyFont="1" applyBorder="1" applyAlignment="1">
      <alignment horizontal="left" vertical="center" wrapText="1"/>
    </xf>
    <xf numFmtId="2" fontId="14" fillId="0" borderId="23" xfId="0" applyNumberFormat="1" applyFont="1" applyBorder="1" applyAlignment="1">
      <alignment horizontal="center" vertical="center"/>
    </xf>
    <xf numFmtId="0" fontId="0" fillId="0" borderId="22" xfId="0" applyBorder="1" applyAlignment="1">
      <alignment horizontal="center" vertical="center"/>
    </xf>
    <xf numFmtId="0" fontId="15" fillId="0" borderId="18" xfId="0" applyFont="1" applyBorder="1" applyAlignment="1">
      <alignment horizontal="center"/>
    </xf>
    <xf numFmtId="15" fontId="13" fillId="0" borderId="27" xfId="0" applyNumberFormat="1" applyFont="1" applyBorder="1" applyAlignment="1">
      <alignment horizontal="center" vertical="center" wrapText="1"/>
    </xf>
    <xf numFmtId="0" fontId="0" fillId="0" borderId="7" xfId="0" applyBorder="1" applyAlignment="1">
      <alignment horizontal="center" vertical="center"/>
    </xf>
    <xf numFmtId="15" fontId="13" fillId="0" borderId="28" xfId="0" applyNumberFormat="1" applyFont="1" applyBorder="1" applyAlignment="1">
      <alignment horizontal="center" vertical="center" wrapText="1"/>
    </xf>
    <xf numFmtId="15" fontId="13" fillId="0" borderId="29" xfId="0" applyNumberFormat="1" applyFont="1" applyBorder="1" applyAlignment="1">
      <alignment horizontal="center" vertical="center" wrapText="1"/>
    </xf>
    <xf numFmtId="0" fontId="0" fillId="0" borderId="15" xfId="0" applyBorder="1" applyAlignment="1">
      <alignment horizontal="center" vertical="center"/>
    </xf>
    <xf numFmtId="15" fontId="13" fillId="0" borderId="30" xfId="0" applyNumberFormat="1" applyFont="1" applyBorder="1" applyAlignment="1">
      <alignment horizontal="center" vertical="center" wrapText="1"/>
    </xf>
    <xf numFmtId="2" fontId="0" fillId="0" borderId="0" xfId="0" applyNumberFormat="1" applyAlignment="1">
      <alignment horizontal="center"/>
    </xf>
    <xf numFmtId="0" fontId="0" fillId="0" borderId="0" xfId="0" applyAlignment="1">
      <alignment horizontal="center"/>
    </xf>
    <xf numFmtId="2" fontId="13" fillId="0" borderId="10" xfId="0" applyNumberFormat="1" applyFont="1" applyBorder="1" applyAlignment="1">
      <alignment horizontal="left" vertical="center" wrapText="1"/>
    </xf>
    <xf numFmtId="0" fontId="0" fillId="0" borderId="26" xfId="0" applyBorder="1"/>
    <xf numFmtId="18" fontId="0" fillId="0" borderId="16" xfId="0" applyNumberFormat="1" applyBorder="1" applyAlignment="1">
      <alignment wrapText="1"/>
    </xf>
    <xf numFmtId="2" fontId="0" fillId="0" borderId="22" xfId="0" applyNumberFormat="1" applyBorder="1" applyAlignment="1">
      <alignment horizontal="center" vertical="center"/>
    </xf>
    <xf numFmtId="2" fontId="0" fillId="0" borderId="7" xfId="0" applyNumberFormat="1" applyBorder="1" applyAlignment="1">
      <alignment horizontal="center" vertical="center"/>
    </xf>
    <xf numFmtId="2" fontId="0" fillId="0" borderId="15" xfId="0" applyNumberFormat="1" applyBorder="1" applyAlignment="1">
      <alignment horizontal="center" vertical="center"/>
    </xf>
    <xf numFmtId="2" fontId="0" fillId="0" borderId="22" xfId="0" quotePrefix="1" applyNumberFormat="1" applyBorder="1" applyAlignment="1">
      <alignment horizontal="center" vertical="center"/>
    </xf>
    <xf numFmtId="1" fontId="0" fillId="0" borderId="22" xfId="0" quotePrefix="1" applyNumberForma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12" xfId="0" applyFont="1" applyBorder="1"/>
    <xf numFmtId="0" fontId="5" fillId="4" borderId="5"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7" fillId="6" borderId="7" xfId="0" applyFont="1" applyFill="1" applyBorder="1" applyAlignment="1">
      <alignment horizontal="center" vertical="center"/>
    </xf>
    <xf numFmtId="0" fontId="8" fillId="7" borderId="7" xfId="0" applyFont="1" applyFill="1" applyBorder="1" applyAlignment="1">
      <alignment horizontal="center" vertical="center" wrapText="1"/>
    </xf>
    <xf numFmtId="0" fontId="4" fillId="0" borderId="7" xfId="0" applyFont="1" applyBorder="1"/>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8"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4" fillId="0" borderId="20" xfId="0" applyFont="1" applyBorder="1"/>
    <xf numFmtId="0" fontId="0" fillId="0" borderId="31" xfId="0" applyBorder="1" applyAlignment="1">
      <alignment horizontal="left" wrapText="1"/>
    </xf>
    <xf numFmtId="0" fontId="0" fillId="0" borderId="32" xfId="0" applyBorder="1" applyAlignment="1">
      <alignment horizontal="left" wrapText="1"/>
    </xf>
    <xf numFmtId="2" fontId="13" fillId="0" borderId="31" xfId="0" applyNumberFormat="1" applyFont="1" applyBorder="1" applyAlignment="1">
      <alignment horizontal="left" vertical="center" wrapText="1"/>
    </xf>
    <xf numFmtId="2" fontId="13" fillId="0" borderId="32" xfId="0" applyNumberFormat="1"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5" borderId="6" xfId="0" applyFont="1" applyFill="1" applyBorder="1"/>
    <xf numFmtId="0" fontId="0" fillId="0" borderId="33" xfId="0" applyBorder="1" applyAlignment="1">
      <alignment horizontal="left" wrapText="1"/>
    </xf>
    <xf numFmtId="0" fontId="0" fillId="0" borderId="24" xfId="0" applyBorder="1" applyAlignment="1">
      <alignment horizontal="left" wrapText="1"/>
    </xf>
    <xf numFmtId="2" fontId="13" fillId="0" borderId="17" xfId="0" applyNumberFormat="1" applyFont="1" applyBorder="1" applyAlignment="1">
      <alignment horizontal="left" vertical="center" wrapText="1"/>
    </xf>
    <xf numFmtId="2" fontId="13" fillId="0" borderId="33"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100965</xdr:rowOff>
    </xdr:from>
    <xdr:ext cx="809625" cy="685800"/>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16</xdr:col>
      <xdr:colOff>243840</xdr:colOff>
      <xdr:row>0</xdr:row>
      <xdr:rowOff>125934</xdr:rowOff>
    </xdr:from>
    <xdr:to>
      <xdr:col>16</xdr:col>
      <xdr:colOff>2255520</xdr:colOff>
      <xdr:row>0</xdr:row>
      <xdr:rowOff>761875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0668000" y="316434"/>
          <a:ext cx="2011680" cy="635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100965</xdr:rowOff>
    </xdr:from>
    <xdr:ext cx="809625" cy="6858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533400</xdr:colOff>
      <xdr:row>0</xdr:row>
      <xdr:rowOff>125935</xdr:rowOff>
    </xdr:from>
    <xdr:to>
      <xdr:col>16</xdr:col>
      <xdr:colOff>1234440</xdr:colOff>
      <xdr:row>0</xdr:row>
      <xdr:rowOff>815340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900160" y="125935"/>
          <a:ext cx="2011680" cy="689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44"/>
  <sheetViews>
    <sheetView tabSelected="1" workbookViewId="0">
      <selection activeCell="M34" sqref="M34"/>
    </sheetView>
  </sheetViews>
  <sheetFormatPr defaultRowHeight="14.4" x14ac:dyDescent="0.3"/>
  <cols>
    <col min="1" max="1" width="9.44140625" customWidth="1"/>
    <col min="2" max="2" width="10.6640625" customWidth="1"/>
    <col min="3" max="3" width="9.5546875" customWidth="1"/>
    <col min="12" max="12" width="9.88671875" customWidth="1"/>
    <col min="13" max="13" width="12.44140625" customWidth="1"/>
    <col min="16" max="16" width="11.109375" customWidth="1"/>
    <col min="17" max="17" width="42.6640625" customWidth="1"/>
  </cols>
  <sheetData>
    <row r="1" spans="1:17" ht="78" customHeight="1" thickBot="1" x14ac:dyDescent="0.35">
      <c r="A1" s="38" t="s">
        <v>0</v>
      </c>
      <c r="B1" s="39"/>
      <c r="C1" s="39"/>
      <c r="D1" s="39"/>
      <c r="E1" s="39"/>
      <c r="F1" s="39"/>
      <c r="G1" s="39"/>
      <c r="H1" s="39"/>
      <c r="I1" s="39"/>
      <c r="J1" s="39"/>
      <c r="K1" s="39"/>
      <c r="L1" s="39"/>
      <c r="M1" s="39"/>
      <c r="N1" s="39"/>
      <c r="O1" s="39"/>
      <c r="P1" s="39"/>
      <c r="Q1" s="40"/>
    </row>
    <row r="2" spans="1:17" ht="79.2" customHeight="1" x14ac:dyDescent="0.3">
      <c r="A2" s="41" t="s">
        <v>1</v>
      </c>
      <c r="B2" s="43" t="s">
        <v>2</v>
      </c>
      <c r="C2" s="44"/>
      <c r="D2" s="45" t="s">
        <v>3</v>
      </c>
      <c r="E2" s="45"/>
      <c r="F2" s="46" t="s">
        <v>4</v>
      </c>
      <c r="G2" s="47"/>
      <c r="H2" s="48" t="s">
        <v>5</v>
      </c>
      <c r="I2" s="49"/>
      <c r="J2" s="50" t="s">
        <v>6</v>
      </c>
      <c r="K2" s="47"/>
      <c r="L2" s="51" t="s">
        <v>7</v>
      </c>
      <c r="M2" s="47"/>
      <c r="N2" s="1" t="s">
        <v>8</v>
      </c>
      <c r="O2" s="51" t="s">
        <v>9</v>
      </c>
      <c r="P2" s="52"/>
      <c r="Q2" s="53" t="s">
        <v>10</v>
      </c>
    </row>
    <row r="3" spans="1:17" ht="66.599999999999994" thickBot="1" x14ac:dyDescent="0.35">
      <c r="A3" s="42"/>
      <c r="B3" s="2" t="s">
        <v>11</v>
      </c>
      <c r="C3" s="3" t="s">
        <v>34</v>
      </c>
      <c r="D3" s="4" t="s">
        <v>13</v>
      </c>
      <c r="E3" s="4" t="s">
        <v>14</v>
      </c>
      <c r="F3" s="5" t="s">
        <v>15</v>
      </c>
      <c r="G3" s="5" t="s">
        <v>16</v>
      </c>
      <c r="H3" s="6" t="s">
        <v>17</v>
      </c>
      <c r="I3" s="6" t="s">
        <v>18</v>
      </c>
      <c r="J3" s="7" t="s">
        <v>19</v>
      </c>
      <c r="K3" s="7" t="s">
        <v>20</v>
      </c>
      <c r="L3" s="8" t="s">
        <v>21</v>
      </c>
      <c r="M3" s="8" t="s">
        <v>22</v>
      </c>
      <c r="N3" s="8" t="s">
        <v>23</v>
      </c>
      <c r="O3" s="8" t="s">
        <v>24</v>
      </c>
      <c r="P3" s="9" t="s">
        <v>25</v>
      </c>
      <c r="Q3" s="54"/>
    </row>
    <row r="4" spans="1:17" x14ac:dyDescent="0.3">
      <c r="A4" s="20">
        <v>44621</v>
      </c>
      <c r="B4" s="21">
        <f>C4*1000</f>
        <v>112430</v>
      </c>
      <c r="C4" s="21">
        <v>112.43</v>
      </c>
      <c r="D4" s="21">
        <v>7.31</v>
      </c>
      <c r="E4" s="21">
        <v>7.36</v>
      </c>
      <c r="F4" s="21">
        <v>143</v>
      </c>
      <c r="G4" s="21">
        <v>18</v>
      </c>
      <c r="H4" s="21">
        <v>344</v>
      </c>
      <c r="I4" s="21">
        <v>40</v>
      </c>
      <c r="J4" s="21">
        <v>307</v>
      </c>
      <c r="K4" s="21">
        <v>35</v>
      </c>
      <c r="L4" s="21" t="s">
        <v>33</v>
      </c>
      <c r="M4" s="21">
        <v>400</v>
      </c>
      <c r="N4" s="21">
        <v>0.3</v>
      </c>
      <c r="O4" s="32">
        <v>25.5</v>
      </c>
      <c r="P4" s="21">
        <v>1100000</v>
      </c>
      <c r="Q4" s="28"/>
    </row>
    <row r="5" spans="1:17" x14ac:dyDescent="0.3">
      <c r="A5" s="22">
        <v>44622</v>
      </c>
      <c r="B5" s="18">
        <f t="shared" ref="B5:B34" si="0">C5*1000</f>
        <v>108180</v>
      </c>
      <c r="C5" s="18">
        <v>108.18</v>
      </c>
      <c r="D5" s="18">
        <v>7.33</v>
      </c>
      <c r="E5" s="18">
        <v>7.41</v>
      </c>
      <c r="F5" s="18">
        <v>146</v>
      </c>
      <c r="G5" s="18">
        <v>19</v>
      </c>
      <c r="H5" s="18">
        <v>356</v>
      </c>
      <c r="I5" s="18">
        <v>36</v>
      </c>
      <c r="J5" s="18">
        <v>309</v>
      </c>
      <c r="K5" s="18">
        <v>32</v>
      </c>
      <c r="L5" s="18" t="s">
        <v>33</v>
      </c>
      <c r="M5" s="18">
        <v>600</v>
      </c>
      <c r="N5" s="18">
        <v>0.2</v>
      </c>
      <c r="O5" s="31">
        <v>25.8</v>
      </c>
      <c r="P5" s="18">
        <v>1200000</v>
      </c>
      <c r="Q5" s="16"/>
    </row>
    <row r="6" spans="1:17" x14ac:dyDescent="0.3">
      <c r="A6" s="22">
        <v>44623</v>
      </c>
      <c r="B6" s="18">
        <f t="shared" si="0"/>
        <v>112180</v>
      </c>
      <c r="C6" s="18">
        <v>112.18</v>
      </c>
      <c r="D6" s="18">
        <v>7.29</v>
      </c>
      <c r="E6" s="18">
        <v>7.35</v>
      </c>
      <c r="F6" s="18">
        <v>139</v>
      </c>
      <c r="G6" s="18">
        <v>21</v>
      </c>
      <c r="H6" s="18">
        <v>348</v>
      </c>
      <c r="I6" s="18">
        <v>40</v>
      </c>
      <c r="J6" s="18">
        <v>315</v>
      </c>
      <c r="K6" s="18">
        <v>30</v>
      </c>
      <c r="L6" s="18" t="s">
        <v>33</v>
      </c>
      <c r="M6" s="18">
        <v>500</v>
      </c>
      <c r="N6" s="18">
        <v>0.3</v>
      </c>
      <c r="O6" s="31">
        <v>25.9</v>
      </c>
      <c r="P6" s="18">
        <v>1400000</v>
      </c>
      <c r="Q6" s="16"/>
    </row>
    <row r="7" spans="1:17" x14ac:dyDescent="0.3">
      <c r="A7" s="22">
        <v>44624</v>
      </c>
      <c r="B7" s="18">
        <f t="shared" si="0"/>
        <v>113650</v>
      </c>
      <c r="C7" s="18">
        <v>113.65</v>
      </c>
      <c r="D7" s="18">
        <v>7.33</v>
      </c>
      <c r="E7" s="18">
        <v>7.36</v>
      </c>
      <c r="F7" s="18">
        <v>133</v>
      </c>
      <c r="G7" s="18">
        <v>23</v>
      </c>
      <c r="H7" s="18">
        <v>336</v>
      </c>
      <c r="I7" s="18">
        <v>44</v>
      </c>
      <c r="J7" s="18">
        <v>311</v>
      </c>
      <c r="K7" s="18">
        <v>32</v>
      </c>
      <c r="L7" s="18" t="s">
        <v>33</v>
      </c>
      <c r="M7" s="18">
        <v>700</v>
      </c>
      <c r="N7" s="18">
        <v>0.2</v>
      </c>
      <c r="O7" s="31">
        <v>25.6</v>
      </c>
      <c r="P7" s="18">
        <v>1300000</v>
      </c>
      <c r="Q7" s="16"/>
    </row>
    <row r="8" spans="1:17" x14ac:dyDescent="0.3">
      <c r="A8" s="22">
        <v>44625</v>
      </c>
      <c r="B8" s="18">
        <f t="shared" si="0"/>
        <v>111570</v>
      </c>
      <c r="C8" s="18">
        <v>111.57</v>
      </c>
      <c r="D8" s="18">
        <v>7.31</v>
      </c>
      <c r="E8" s="18">
        <v>7.38</v>
      </c>
      <c r="F8" s="18">
        <v>139</v>
      </c>
      <c r="G8" s="18">
        <v>20</v>
      </c>
      <c r="H8" s="18">
        <v>348</v>
      </c>
      <c r="I8" s="18">
        <v>40</v>
      </c>
      <c r="J8" s="18">
        <v>308</v>
      </c>
      <c r="K8" s="18">
        <v>35</v>
      </c>
      <c r="L8" s="18" t="s">
        <v>33</v>
      </c>
      <c r="M8" s="18">
        <v>200</v>
      </c>
      <c r="N8" s="18">
        <v>0.3</v>
      </c>
      <c r="O8" s="31">
        <v>25.8</v>
      </c>
      <c r="P8" s="18">
        <v>1700000</v>
      </c>
      <c r="Q8" s="16"/>
    </row>
    <row r="9" spans="1:17" x14ac:dyDescent="0.3">
      <c r="A9" s="22">
        <v>44626</v>
      </c>
      <c r="B9" s="18">
        <f t="shared" si="0"/>
        <v>110440</v>
      </c>
      <c r="C9" s="18">
        <v>110.44</v>
      </c>
      <c r="D9" s="18">
        <v>7.33</v>
      </c>
      <c r="E9" s="18">
        <v>7.41</v>
      </c>
      <c r="F9" s="18">
        <v>146</v>
      </c>
      <c r="G9" s="18">
        <v>22</v>
      </c>
      <c r="H9" s="18">
        <v>352</v>
      </c>
      <c r="I9" s="18">
        <v>44</v>
      </c>
      <c r="J9" s="18">
        <v>312</v>
      </c>
      <c r="K9" s="18">
        <v>33</v>
      </c>
      <c r="L9" s="18" t="s">
        <v>33</v>
      </c>
      <c r="M9" s="18">
        <v>400</v>
      </c>
      <c r="N9" s="18">
        <v>0.2</v>
      </c>
      <c r="O9" s="31">
        <v>25.7</v>
      </c>
      <c r="P9" s="18">
        <v>1200000</v>
      </c>
      <c r="Q9" s="16"/>
    </row>
    <row r="10" spans="1:17" x14ac:dyDescent="0.3">
      <c r="A10" s="22">
        <v>44627</v>
      </c>
      <c r="B10" s="18">
        <f t="shared" si="0"/>
        <v>111860</v>
      </c>
      <c r="C10" s="18">
        <v>111.86</v>
      </c>
      <c r="D10" s="18">
        <v>7.35</v>
      </c>
      <c r="E10" s="18">
        <v>7.39</v>
      </c>
      <c r="F10" s="18">
        <v>135</v>
      </c>
      <c r="G10" s="18">
        <v>23</v>
      </c>
      <c r="H10" s="18">
        <v>344</v>
      </c>
      <c r="I10" s="18">
        <v>48</v>
      </c>
      <c r="J10" s="18">
        <v>307</v>
      </c>
      <c r="K10" s="18">
        <v>34</v>
      </c>
      <c r="L10" s="18" t="s">
        <v>33</v>
      </c>
      <c r="M10" s="18">
        <v>500</v>
      </c>
      <c r="N10" s="18">
        <v>0.3</v>
      </c>
      <c r="O10" s="31">
        <v>25.03</v>
      </c>
      <c r="P10" s="18">
        <v>1400000</v>
      </c>
      <c r="Q10" s="16"/>
    </row>
    <row r="11" spans="1:17" x14ac:dyDescent="0.3">
      <c r="A11" s="22">
        <v>44628</v>
      </c>
      <c r="B11" s="18">
        <f t="shared" si="0"/>
        <v>111900</v>
      </c>
      <c r="C11" s="31">
        <v>111.9</v>
      </c>
      <c r="D11" s="18">
        <v>7.29</v>
      </c>
      <c r="E11" s="18">
        <v>7.34</v>
      </c>
      <c r="F11" s="18">
        <v>140</v>
      </c>
      <c r="G11" s="18">
        <v>21</v>
      </c>
      <c r="H11" s="18">
        <v>352</v>
      </c>
      <c r="I11" s="18">
        <v>40</v>
      </c>
      <c r="J11" s="18">
        <v>313</v>
      </c>
      <c r="K11" s="18">
        <v>36</v>
      </c>
      <c r="L11" s="18" t="s">
        <v>33</v>
      </c>
      <c r="M11" s="18">
        <v>600</v>
      </c>
      <c r="N11" s="18">
        <v>0.2</v>
      </c>
      <c r="O11" s="31">
        <v>25.4</v>
      </c>
      <c r="P11" s="18">
        <v>1700000</v>
      </c>
      <c r="Q11" s="16"/>
    </row>
    <row r="12" spans="1:17" x14ac:dyDescent="0.3">
      <c r="A12" s="22">
        <v>44629</v>
      </c>
      <c r="B12" s="18">
        <f t="shared" si="0"/>
        <v>103550</v>
      </c>
      <c r="C12" s="18">
        <v>103.55</v>
      </c>
      <c r="D12" s="18">
        <v>7.36</v>
      </c>
      <c r="E12" s="18">
        <v>7.39</v>
      </c>
      <c r="F12" s="18">
        <v>146</v>
      </c>
      <c r="G12" s="18">
        <v>22</v>
      </c>
      <c r="H12" s="18">
        <v>344</v>
      </c>
      <c r="I12" s="18">
        <v>44</v>
      </c>
      <c r="J12" s="18">
        <v>306</v>
      </c>
      <c r="K12" s="18">
        <v>32</v>
      </c>
      <c r="L12" s="18" t="s">
        <v>33</v>
      </c>
      <c r="M12" s="18">
        <v>400</v>
      </c>
      <c r="N12" s="18">
        <v>0.3</v>
      </c>
      <c r="O12" s="31">
        <v>25.7</v>
      </c>
      <c r="P12" s="18">
        <v>1300000</v>
      </c>
      <c r="Q12" s="16"/>
    </row>
    <row r="13" spans="1:17" ht="22.2" customHeight="1" x14ac:dyDescent="0.3">
      <c r="A13" s="22">
        <v>44630</v>
      </c>
      <c r="B13" s="18">
        <f t="shared" si="0"/>
        <v>108710</v>
      </c>
      <c r="C13" s="18">
        <v>108.71</v>
      </c>
      <c r="D13" s="18">
        <v>7.28</v>
      </c>
      <c r="E13" s="18">
        <v>7.34</v>
      </c>
      <c r="F13" s="18">
        <v>149</v>
      </c>
      <c r="G13" s="18">
        <v>24</v>
      </c>
      <c r="H13" s="18">
        <v>360</v>
      </c>
      <c r="I13" s="18">
        <v>48</v>
      </c>
      <c r="J13" s="18">
        <v>309</v>
      </c>
      <c r="K13" s="18">
        <v>35</v>
      </c>
      <c r="L13" s="18" t="s">
        <v>33</v>
      </c>
      <c r="M13" s="18">
        <v>500</v>
      </c>
      <c r="N13" s="18">
        <v>0.2</v>
      </c>
      <c r="O13" s="31">
        <v>25.6</v>
      </c>
      <c r="P13" s="18">
        <v>1400000</v>
      </c>
      <c r="Q13" s="57" t="s">
        <v>38</v>
      </c>
    </row>
    <row r="14" spans="1:17" ht="22.2" customHeight="1" x14ac:dyDescent="0.3">
      <c r="A14" s="22">
        <v>44631</v>
      </c>
      <c r="B14" s="18">
        <f t="shared" si="0"/>
        <v>109300</v>
      </c>
      <c r="C14" s="18">
        <v>109.3</v>
      </c>
      <c r="D14" s="18">
        <v>7.33</v>
      </c>
      <c r="E14" s="18">
        <v>7.39</v>
      </c>
      <c r="F14" s="18">
        <v>146</v>
      </c>
      <c r="G14" s="18">
        <v>20</v>
      </c>
      <c r="H14" s="18">
        <v>348</v>
      </c>
      <c r="I14" s="18">
        <v>40</v>
      </c>
      <c r="J14" s="18">
        <v>312</v>
      </c>
      <c r="K14" s="18">
        <v>33</v>
      </c>
      <c r="L14" s="18" t="s">
        <v>33</v>
      </c>
      <c r="M14" s="18">
        <v>600</v>
      </c>
      <c r="N14" s="18">
        <v>0.3</v>
      </c>
      <c r="O14" s="31">
        <v>22.8</v>
      </c>
      <c r="P14" s="18">
        <v>1600000</v>
      </c>
      <c r="Q14" s="58"/>
    </row>
    <row r="15" spans="1:17" x14ac:dyDescent="0.3">
      <c r="A15" s="22">
        <v>44632</v>
      </c>
      <c r="B15" s="18">
        <f t="shared" si="0"/>
        <v>107840</v>
      </c>
      <c r="C15" s="18">
        <v>107.84</v>
      </c>
      <c r="D15" s="18">
        <v>7.24</v>
      </c>
      <c r="E15" s="18">
        <v>7.48</v>
      </c>
      <c r="F15" s="18">
        <v>143</v>
      </c>
      <c r="G15" s="18">
        <v>21</v>
      </c>
      <c r="H15" s="18">
        <v>356</v>
      </c>
      <c r="I15" s="18">
        <v>44</v>
      </c>
      <c r="J15" s="18">
        <v>320</v>
      </c>
      <c r="K15" s="18">
        <v>31</v>
      </c>
      <c r="L15" s="18" t="s">
        <v>33</v>
      </c>
      <c r="M15" s="18">
        <v>400</v>
      </c>
      <c r="N15" s="18">
        <v>0.2</v>
      </c>
      <c r="O15" s="31">
        <v>23.5</v>
      </c>
      <c r="P15" s="18">
        <v>1200000</v>
      </c>
      <c r="Q15" s="16"/>
    </row>
    <row r="16" spans="1:17" x14ac:dyDescent="0.3">
      <c r="A16" s="22">
        <v>44633</v>
      </c>
      <c r="B16" s="18">
        <f t="shared" si="0"/>
        <v>103920</v>
      </c>
      <c r="C16" s="18">
        <v>103.92</v>
      </c>
      <c r="D16" s="18">
        <v>7.27</v>
      </c>
      <c r="E16" s="18">
        <v>7.36</v>
      </c>
      <c r="F16" s="18">
        <v>136</v>
      </c>
      <c r="G16" s="18">
        <v>20</v>
      </c>
      <c r="H16" s="18">
        <v>336</v>
      </c>
      <c r="I16" s="18">
        <v>40</v>
      </c>
      <c r="J16" s="18">
        <v>308</v>
      </c>
      <c r="K16" s="18">
        <v>34</v>
      </c>
      <c r="L16" s="18" t="s">
        <v>33</v>
      </c>
      <c r="M16" s="18">
        <v>600</v>
      </c>
      <c r="N16" s="18">
        <v>0.2</v>
      </c>
      <c r="O16" s="31">
        <v>24.7</v>
      </c>
      <c r="P16" s="18">
        <v>1300000</v>
      </c>
      <c r="Q16" s="16"/>
    </row>
    <row r="17" spans="1:17" x14ac:dyDescent="0.3">
      <c r="A17" s="22">
        <v>44634</v>
      </c>
      <c r="B17" s="18">
        <f t="shared" si="0"/>
        <v>109890</v>
      </c>
      <c r="C17" s="18">
        <v>109.89</v>
      </c>
      <c r="D17" s="18">
        <v>7.32</v>
      </c>
      <c r="E17" s="18">
        <v>7.38</v>
      </c>
      <c r="F17" s="18">
        <v>146</v>
      </c>
      <c r="G17" s="18">
        <v>24</v>
      </c>
      <c r="H17" s="18">
        <v>352</v>
      </c>
      <c r="I17" s="18">
        <v>48</v>
      </c>
      <c r="J17" s="18">
        <v>306</v>
      </c>
      <c r="K17" s="18">
        <v>32</v>
      </c>
      <c r="L17" s="18" t="s">
        <v>33</v>
      </c>
      <c r="M17" s="18">
        <v>700</v>
      </c>
      <c r="N17" s="18">
        <v>0.3</v>
      </c>
      <c r="O17" s="31">
        <v>25.2</v>
      </c>
      <c r="P17" s="18">
        <v>1700000</v>
      </c>
      <c r="Q17" s="16"/>
    </row>
    <row r="18" spans="1:17" x14ac:dyDescent="0.3">
      <c r="A18" s="22">
        <v>44635</v>
      </c>
      <c r="B18" s="18">
        <f t="shared" si="0"/>
        <v>114890</v>
      </c>
      <c r="C18" s="18">
        <v>114.89</v>
      </c>
      <c r="D18" s="18">
        <v>7.29</v>
      </c>
      <c r="E18" s="18">
        <v>7.35</v>
      </c>
      <c r="F18" s="18">
        <v>139</v>
      </c>
      <c r="G18" s="18">
        <v>20</v>
      </c>
      <c r="H18" s="18">
        <v>344</v>
      </c>
      <c r="I18" s="18">
        <v>44</v>
      </c>
      <c r="J18" s="18">
        <v>302</v>
      </c>
      <c r="K18" s="18">
        <v>34</v>
      </c>
      <c r="L18" s="18" t="s">
        <v>33</v>
      </c>
      <c r="M18" s="18">
        <v>500</v>
      </c>
      <c r="N18" s="18">
        <v>0.2</v>
      </c>
      <c r="O18" s="31">
        <v>25.6</v>
      </c>
      <c r="P18" s="18">
        <v>1400000</v>
      </c>
      <c r="Q18" s="16"/>
    </row>
    <row r="19" spans="1:17" x14ac:dyDescent="0.3">
      <c r="A19" s="22">
        <v>44636</v>
      </c>
      <c r="B19" s="18">
        <f t="shared" si="0"/>
        <v>99020</v>
      </c>
      <c r="C19" s="18">
        <v>99.02</v>
      </c>
      <c r="D19" s="18">
        <v>7.28</v>
      </c>
      <c r="E19" s="18">
        <v>7.37</v>
      </c>
      <c r="F19" s="18">
        <v>143</v>
      </c>
      <c r="G19" s="18">
        <v>19</v>
      </c>
      <c r="H19" s="18">
        <v>352</v>
      </c>
      <c r="I19" s="18">
        <v>40</v>
      </c>
      <c r="J19" s="18">
        <v>309</v>
      </c>
      <c r="K19" s="18">
        <v>32</v>
      </c>
      <c r="L19" s="18" t="s">
        <v>33</v>
      </c>
      <c r="M19" s="18">
        <v>600</v>
      </c>
      <c r="N19" s="18">
        <v>0.3</v>
      </c>
      <c r="O19" s="31">
        <v>25.4</v>
      </c>
      <c r="P19" s="18">
        <v>1700000</v>
      </c>
      <c r="Q19" s="16"/>
    </row>
    <row r="20" spans="1:17" x14ac:dyDescent="0.3">
      <c r="A20" s="22">
        <v>44637</v>
      </c>
      <c r="B20" s="18">
        <f t="shared" si="0"/>
        <v>108810</v>
      </c>
      <c r="C20" s="18">
        <v>108.81</v>
      </c>
      <c r="D20" s="18">
        <v>7.31</v>
      </c>
      <c r="E20" s="18">
        <v>7.36</v>
      </c>
      <c r="F20" s="18">
        <v>146</v>
      </c>
      <c r="G20" s="18">
        <v>21</v>
      </c>
      <c r="H20" s="18">
        <v>356</v>
      </c>
      <c r="I20" s="18">
        <v>44</v>
      </c>
      <c r="J20" s="18">
        <v>315</v>
      </c>
      <c r="K20" s="18">
        <v>34</v>
      </c>
      <c r="L20" s="18" t="s">
        <v>33</v>
      </c>
      <c r="M20" s="18">
        <v>400</v>
      </c>
      <c r="N20" s="18">
        <v>0.2</v>
      </c>
      <c r="O20" s="31">
        <v>25.6</v>
      </c>
      <c r="P20" s="18">
        <v>1600000</v>
      </c>
      <c r="Q20" s="16"/>
    </row>
    <row r="21" spans="1:17" x14ac:dyDescent="0.3">
      <c r="A21" s="22">
        <v>44638</v>
      </c>
      <c r="B21" s="18">
        <f t="shared" si="0"/>
        <v>136420</v>
      </c>
      <c r="C21" s="18">
        <v>136.41999999999999</v>
      </c>
      <c r="D21" s="18">
        <v>6.88</v>
      </c>
      <c r="E21" s="18">
        <v>7.03</v>
      </c>
      <c r="F21" s="18">
        <v>156</v>
      </c>
      <c r="G21" s="18">
        <v>25</v>
      </c>
      <c r="H21" s="18">
        <v>380</v>
      </c>
      <c r="I21" s="18">
        <v>48</v>
      </c>
      <c r="J21" s="18">
        <v>312</v>
      </c>
      <c r="K21" s="18">
        <v>32</v>
      </c>
      <c r="L21" s="18" t="s">
        <v>33</v>
      </c>
      <c r="M21" s="18">
        <v>700</v>
      </c>
      <c r="N21" s="18">
        <v>0.3</v>
      </c>
      <c r="O21" s="31">
        <v>25.8</v>
      </c>
      <c r="P21" s="18">
        <v>1400000</v>
      </c>
      <c r="Q21" s="16"/>
    </row>
    <row r="22" spans="1:17" ht="20.399999999999999" customHeight="1" x14ac:dyDescent="0.3">
      <c r="A22" s="22">
        <v>44639</v>
      </c>
      <c r="B22" s="18">
        <f t="shared" si="0"/>
        <v>135820</v>
      </c>
      <c r="C22" s="18">
        <v>135.82</v>
      </c>
      <c r="D22" s="18">
        <v>6.98</v>
      </c>
      <c r="E22" s="18">
        <v>7.09</v>
      </c>
      <c r="F22" s="18">
        <v>153</v>
      </c>
      <c r="G22" s="18">
        <v>26</v>
      </c>
      <c r="H22" s="18">
        <v>368</v>
      </c>
      <c r="I22" s="18">
        <v>48</v>
      </c>
      <c r="J22" s="18">
        <v>308</v>
      </c>
      <c r="K22" s="18">
        <v>33</v>
      </c>
      <c r="L22" s="18" t="s">
        <v>33</v>
      </c>
      <c r="M22" s="18">
        <v>600</v>
      </c>
      <c r="N22" s="18">
        <v>0.2</v>
      </c>
      <c r="O22" s="31">
        <v>25.9</v>
      </c>
      <c r="P22" s="18">
        <v>1200000</v>
      </c>
      <c r="Q22" s="57" t="s">
        <v>39</v>
      </c>
    </row>
    <row r="23" spans="1:17" ht="20.399999999999999" customHeight="1" x14ac:dyDescent="0.3">
      <c r="A23" s="22">
        <v>44640</v>
      </c>
      <c r="B23" s="18">
        <f t="shared" si="0"/>
        <v>121060</v>
      </c>
      <c r="C23" s="18">
        <v>121.06</v>
      </c>
      <c r="D23" s="18">
        <v>7.02</v>
      </c>
      <c r="E23" s="18">
        <v>7.23</v>
      </c>
      <c r="F23" s="18">
        <v>149</v>
      </c>
      <c r="G23" s="18">
        <v>24</v>
      </c>
      <c r="H23" s="18">
        <v>356</v>
      </c>
      <c r="I23" s="18">
        <v>40</v>
      </c>
      <c r="J23" s="18">
        <v>313</v>
      </c>
      <c r="K23" s="18">
        <v>36</v>
      </c>
      <c r="L23" s="18" t="s">
        <v>33</v>
      </c>
      <c r="M23" s="18">
        <v>400</v>
      </c>
      <c r="N23" s="18">
        <v>0.3</v>
      </c>
      <c r="O23" s="31">
        <v>25.6</v>
      </c>
      <c r="P23" s="18">
        <v>1300000</v>
      </c>
      <c r="Q23" s="58"/>
    </row>
    <row r="24" spans="1:17" x14ac:dyDescent="0.3">
      <c r="A24" s="22">
        <v>44641</v>
      </c>
      <c r="B24" s="18">
        <f t="shared" si="0"/>
        <v>109820</v>
      </c>
      <c r="C24" s="18">
        <v>109.82</v>
      </c>
      <c r="D24" s="18">
        <v>7.19</v>
      </c>
      <c r="E24" s="18">
        <v>7.28</v>
      </c>
      <c r="F24" s="18">
        <v>146</v>
      </c>
      <c r="G24" s="18">
        <v>22</v>
      </c>
      <c r="H24" s="18">
        <v>352</v>
      </c>
      <c r="I24" s="18">
        <v>44</v>
      </c>
      <c r="J24" s="18">
        <v>309</v>
      </c>
      <c r="K24" s="18">
        <v>33</v>
      </c>
      <c r="L24" s="18" t="s">
        <v>33</v>
      </c>
      <c r="M24" s="18">
        <v>500</v>
      </c>
      <c r="N24" s="18">
        <v>0.2</v>
      </c>
      <c r="O24" s="31">
        <v>25.4</v>
      </c>
      <c r="P24" s="18">
        <v>1700000</v>
      </c>
      <c r="Q24" s="16"/>
    </row>
    <row r="25" spans="1:17" x14ac:dyDescent="0.3">
      <c r="A25" s="22">
        <v>44642</v>
      </c>
      <c r="B25" s="18">
        <f t="shared" si="0"/>
        <v>107030</v>
      </c>
      <c r="C25" s="18">
        <v>107.03</v>
      </c>
      <c r="D25" s="18">
        <v>7.22</v>
      </c>
      <c r="E25" s="18">
        <v>7.32</v>
      </c>
      <c r="F25" s="18">
        <v>143</v>
      </c>
      <c r="G25" s="18">
        <v>20</v>
      </c>
      <c r="H25" s="18">
        <v>344</v>
      </c>
      <c r="I25" s="18">
        <v>40</v>
      </c>
      <c r="J25" s="18">
        <v>307</v>
      </c>
      <c r="K25" s="18">
        <v>31</v>
      </c>
      <c r="L25" s="18" t="s">
        <v>33</v>
      </c>
      <c r="M25" s="18">
        <v>700</v>
      </c>
      <c r="N25" s="18">
        <v>0.3</v>
      </c>
      <c r="O25" s="31">
        <v>26</v>
      </c>
      <c r="P25" s="18">
        <v>1100000</v>
      </c>
      <c r="Q25" s="16"/>
    </row>
    <row r="26" spans="1:17" x14ac:dyDescent="0.3">
      <c r="A26" s="22">
        <v>44643</v>
      </c>
      <c r="B26" s="18">
        <f t="shared" si="0"/>
        <v>100170</v>
      </c>
      <c r="C26" s="18">
        <v>100.17</v>
      </c>
      <c r="D26" s="18">
        <v>7.28</v>
      </c>
      <c r="E26" s="18">
        <v>7.36</v>
      </c>
      <c r="F26" s="18">
        <v>149</v>
      </c>
      <c r="G26" s="18">
        <v>21</v>
      </c>
      <c r="H26" s="18">
        <v>340</v>
      </c>
      <c r="I26" s="18">
        <v>44</v>
      </c>
      <c r="J26" s="18">
        <v>311</v>
      </c>
      <c r="K26" s="18">
        <v>33</v>
      </c>
      <c r="L26" s="18" t="s">
        <v>33</v>
      </c>
      <c r="M26" s="18">
        <v>500</v>
      </c>
      <c r="N26" s="18">
        <v>0.2</v>
      </c>
      <c r="O26" s="31">
        <v>25.8</v>
      </c>
      <c r="P26" s="18">
        <v>1200000</v>
      </c>
      <c r="Q26" s="29"/>
    </row>
    <row r="27" spans="1:17" x14ac:dyDescent="0.3">
      <c r="A27" s="22">
        <v>44644</v>
      </c>
      <c r="B27" s="18">
        <f t="shared" si="0"/>
        <v>108170</v>
      </c>
      <c r="C27" s="18">
        <v>108.17</v>
      </c>
      <c r="D27" s="18">
        <v>7.33</v>
      </c>
      <c r="E27" s="18">
        <v>7.39</v>
      </c>
      <c r="F27" s="18">
        <v>153</v>
      </c>
      <c r="G27" s="18">
        <v>20</v>
      </c>
      <c r="H27" s="18">
        <v>348</v>
      </c>
      <c r="I27" s="18">
        <v>40</v>
      </c>
      <c r="J27" s="18">
        <v>313</v>
      </c>
      <c r="K27" s="18">
        <v>31</v>
      </c>
      <c r="L27" s="18" t="s">
        <v>33</v>
      </c>
      <c r="M27" s="18">
        <v>700</v>
      </c>
      <c r="N27" s="18">
        <v>0.3</v>
      </c>
      <c r="O27" s="31">
        <v>25.4</v>
      </c>
      <c r="P27" s="18">
        <v>1400000</v>
      </c>
      <c r="Q27" s="29"/>
    </row>
    <row r="28" spans="1:17" x14ac:dyDescent="0.3">
      <c r="A28" s="22">
        <v>44645</v>
      </c>
      <c r="B28" s="18">
        <f t="shared" si="0"/>
        <v>103010</v>
      </c>
      <c r="C28" s="18">
        <v>103.01</v>
      </c>
      <c r="D28" s="18">
        <v>7.33</v>
      </c>
      <c r="E28" s="18">
        <v>7.34</v>
      </c>
      <c r="F28" s="18">
        <v>156</v>
      </c>
      <c r="G28" s="18">
        <v>22</v>
      </c>
      <c r="H28" s="18">
        <v>352</v>
      </c>
      <c r="I28" s="18">
        <v>44</v>
      </c>
      <c r="J28" s="18">
        <v>308</v>
      </c>
      <c r="K28" s="18">
        <v>33</v>
      </c>
      <c r="L28" s="18" t="s">
        <v>33</v>
      </c>
      <c r="M28" s="18">
        <v>600</v>
      </c>
      <c r="N28" s="18">
        <v>0.2</v>
      </c>
      <c r="O28" s="31">
        <v>25.2</v>
      </c>
      <c r="P28" s="18">
        <v>1300000</v>
      </c>
      <c r="Q28" s="29"/>
    </row>
    <row r="29" spans="1:17" x14ac:dyDescent="0.3">
      <c r="A29" s="22">
        <v>44646</v>
      </c>
      <c r="B29" s="18">
        <f t="shared" si="0"/>
        <v>102760</v>
      </c>
      <c r="C29" s="18">
        <v>102.76</v>
      </c>
      <c r="D29" s="18">
        <v>7.32</v>
      </c>
      <c r="E29" s="18">
        <v>7.39</v>
      </c>
      <c r="F29" s="18">
        <v>146</v>
      </c>
      <c r="G29" s="18">
        <v>20</v>
      </c>
      <c r="H29" s="18">
        <v>344</v>
      </c>
      <c r="I29" s="18">
        <v>40</v>
      </c>
      <c r="J29" s="18">
        <v>306</v>
      </c>
      <c r="K29" s="18">
        <v>31</v>
      </c>
      <c r="L29" s="18" t="s">
        <v>33</v>
      </c>
      <c r="M29" s="18">
        <v>700</v>
      </c>
      <c r="N29" s="18">
        <v>0.2</v>
      </c>
      <c r="O29" s="31">
        <v>25.6</v>
      </c>
      <c r="P29" s="18">
        <v>1400000</v>
      </c>
      <c r="Q29" s="29"/>
    </row>
    <row r="30" spans="1:17" x14ac:dyDescent="0.3">
      <c r="A30" s="22">
        <v>44647</v>
      </c>
      <c r="B30" s="18">
        <f t="shared" si="0"/>
        <v>104580</v>
      </c>
      <c r="C30" s="18">
        <v>104.58</v>
      </c>
      <c r="D30" s="18">
        <v>7.36</v>
      </c>
      <c r="E30" s="18">
        <v>7.41</v>
      </c>
      <c r="F30" s="18">
        <v>153</v>
      </c>
      <c r="G30" s="18">
        <v>24</v>
      </c>
      <c r="H30" s="18">
        <v>360</v>
      </c>
      <c r="I30" s="18">
        <v>48</v>
      </c>
      <c r="J30" s="18">
        <v>310</v>
      </c>
      <c r="K30" s="18">
        <v>35</v>
      </c>
      <c r="L30" s="18" t="s">
        <v>33</v>
      </c>
      <c r="M30" s="18">
        <v>500</v>
      </c>
      <c r="N30" s="18">
        <v>0.3</v>
      </c>
      <c r="O30" s="31">
        <v>25.9</v>
      </c>
      <c r="P30" s="18">
        <v>1700000</v>
      </c>
      <c r="Q30" s="29"/>
    </row>
    <row r="31" spans="1:17" x14ac:dyDescent="0.3">
      <c r="A31" s="22">
        <v>44648</v>
      </c>
      <c r="B31" s="18">
        <f t="shared" si="0"/>
        <v>104180</v>
      </c>
      <c r="C31" s="18">
        <v>104.18</v>
      </c>
      <c r="D31" s="18">
        <v>7.38</v>
      </c>
      <c r="E31" s="18">
        <v>7.39</v>
      </c>
      <c r="F31" s="18">
        <v>149</v>
      </c>
      <c r="G31" s="18">
        <v>20</v>
      </c>
      <c r="H31" s="18">
        <v>352</v>
      </c>
      <c r="I31" s="18">
        <v>40</v>
      </c>
      <c r="J31" s="18">
        <v>305</v>
      </c>
      <c r="K31" s="18">
        <v>32</v>
      </c>
      <c r="L31" s="18" t="s">
        <v>33</v>
      </c>
      <c r="M31" s="18">
        <v>700</v>
      </c>
      <c r="N31" s="18">
        <v>0.2</v>
      </c>
      <c r="O31" s="31">
        <v>25.9</v>
      </c>
      <c r="P31" s="18">
        <v>1400000</v>
      </c>
      <c r="Q31" s="29"/>
    </row>
    <row r="32" spans="1:17" ht="41.4" customHeight="1" x14ac:dyDescent="0.3">
      <c r="A32" s="22">
        <v>44649</v>
      </c>
      <c r="B32" s="18">
        <f t="shared" si="0"/>
        <v>49570</v>
      </c>
      <c r="C32" s="18">
        <v>49.57</v>
      </c>
      <c r="D32" s="18">
        <v>7.33</v>
      </c>
      <c r="E32" s="18">
        <v>7.36</v>
      </c>
      <c r="F32" s="18">
        <v>143</v>
      </c>
      <c r="G32" s="18">
        <v>18</v>
      </c>
      <c r="H32" s="18">
        <v>340</v>
      </c>
      <c r="I32" s="18">
        <v>36</v>
      </c>
      <c r="J32" s="18">
        <v>308</v>
      </c>
      <c r="K32" s="18">
        <v>30</v>
      </c>
      <c r="L32" s="18" t="s">
        <v>33</v>
      </c>
      <c r="M32" s="18">
        <v>600</v>
      </c>
      <c r="N32" s="18">
        <v>0.3</v>
      </c>
      <c r="O32" s="31">
        <v>26.2</v>
      </c>
      <c r="P32" s="18">
        <v>1300000</v>
      </c>
      <c r="Q32" s="55" t="s">
        <v>35</v>
      </c>
    </row>
    <row r="33" spans="1:17" ht="28.8" customHeight="1" x14ac:dyDescent="0.3">
      <c r="A33" s="22">
        <v>44650</v>
      </c>
      <c r="B33" s="34">
        <v>0</v>
      </c>
      <c r="C33" s="34">
        <v>0</v>
      </c>
      <c r="D33" s="34" t="s">
        <v>42</v>
      </c>
      <c r="E33" s="34" t="s">
        <v>42</v>
      </c>
      <c r="F33" s="34" t="s">
        <v>42</v>
      </c>
      <c r="G33" s="34" t="s">
        <v>42</v>
      </c>
      <c r="H33" s="34" t="s">
        <v>42</v>
      </c>
      <c r="I33" s="34" t="s">
        <v>42</v>
      </c>
      <c r="J33" s="34" t="s">
        <v>42</v>
      </c>
      <c r="K33" s="34" t="s">
        <v>42</v>
      </c>
      <c r="L33" s="34" t="s">
        <v>33</v>
      </c>
      <c r="M33" s="34" t="s">
        <v>42</v>
      </c>
      <c r="N33" s="34" t="s">
        <v>42</v>
      </c>
      <c r="O33" s="34">
        <v>25.5</v>
      </c>
      <c r="P33" s="35">
        <v>1700000</v>
      </c>
      <c r="Q33" s="56"/>
    </row>
    <row r="34" spans="1:17" ht="72.599999999999994" thickBot="1" x14ac:dyDescent="0.35">
      <c r="A34" s="23">
        <v>44651</v>
      </c>
      <c r="B34" s="24">
        <f t="shared" si="0"/>
        <v>42510</v>
      </c>
      <c r="C34" s="24">
        <v>42.51</v>
      </c>
      <c r="D34" s="24">
        <v>7.39</v>
      </c>
      <c r="E34" s="24">
        <v>7.44</v>
      </c>
      <c r="F34" s="24">
        <v>153</v>
      </c>
      <c r="G34" s="24">
        <v>21</v>
      </c>
      <c r="H34" s="24">
        <v>356</v>
      </c>
      <c r="I34" s="24">
        <v>44</v>
      </c>
      <c r="J34" s="24">
        <v>303</v>
      </c>
      <c r="K34" s="24">
        <v>33</v>
      </c>
      <c r="L34" s="24" t="s">
        <v>33</v>
      </c>
      <c r="M34" s="24">
        <v>500</v>
      </c>
      <c r="N34" s="24">
        <v>0.2</v>
      </c>
      <c r="O34" s="33">
        <v>25.46</v>
      </c>
      <c r="P34" s="24">
        <v>1200000</v>
      </c>
      <c r="Q34" s="30" t="s">
        <v>36</v>
      </c>
    </row>
    <row r="35" spans="1:17" ht="15" thickBot="1" x14ac:dyDescent="0.35">
      <c r="A35" s="11" t="s">
        <v>28</v>
      </c>
      <c r="B35" s="17">
        <f>AVERAGE(B4:B34)</f>
        <v>102685.16129032258</v>
      </c>
      <c r="C35" s="17">
        <f t="shared" ref="C35:P35" si="1">AVERAGE(C4:C34)</f>
        <v>102.68516129032261</v>
      </c>
      <c r="D35" s="17">
        <f t="shared" si="1"/>
        <v>7.2743333333333347</v>
      </c>
      <c r="E35" s="17">
        <f t="shared" si="1"/>
        <v>7.3483333333333318</v>
      </c>
      <c r="F35" s="17">
        <f t="shared" si="1"/>
        <v>145.46666666666667</v>
      </c>
      <c r="G35" s="17">
        <f t="shared" si="1"/>
        <v>21.366666666666667</v>
      </c>
      <c r="H35" s="17">
        <f t="shared" si="1"/>
        <v>350.66666666666669</v>
      </c>
      <c r="I35" s="17">
        <f t="shared" si="1"/>
        <v>42.666666666666664</v>
      </c>
      <c r="J35" s="17">
        <f t="shared" si="1"/>
        <v>309.39999999999998</v>
      </c>
      <c r="K35" s="17">
        <f t="shared" si="1"/>
        <v>32.9</v>
      </c>
      <c r="L35" s="17" t="s">
        <v>33</v>
      </c>
      <c r="M35" s="17">
        <f t="shared" si="1"/>
        <v>543.33333333333337</v>
      </c>
      <c r="N35" s="17">
        <f t="shared" si="1"/>
        <v>0.24666666666666667</v>
      </c>
      <c r="O35" s="17">
        <f t="shared" si="1"/>
        <v>25.435161290322579</v>
      </c>
      <c r="P35" s="17">
        <f t="shared" si="1"/>
        <v>1403225.8064516129</v>
      </c>
      <c r="Q35" s="13"/>
    </row>
    <row r="36" spans="1:17" x14ac:dyDescent="0.3">
      <c r="C36" s="27">
        <f>SUM(C4:C34)</f>
        <v>3183.2400000000011</v>
      </c>
    </row>
    <row r="40" spans="1:17" ht="40.799999999999997" customHeight="1" x14ac:dyDescent="0.3">
      <c r="A40" s="37" t="s">
        <v>29</v>
      </c>
      <c r="B40" s="37"/>
      <c r="C40" s="36" t="s">
        <v>30</v>
      </c>
      <c r="D40" s="36"/>
      <c r="E40" s="36"/>
      <c r="F40" s="36"/>
      <c r="G40" s="36"/>
      <c r="H40" s="36"/>
      <c r="I40" s="36"/>
      <c r="J40" s="36"/>
      <c r="K40" s="36"/>
      <c r="L40" s="36"/>
      <c r="M40" s="36"/>
      <c r="N40" s="36"/>
      <c r="O40" s="36"/>
      <c r="P40" s="36"/>
      <c r="Q40" s="36"/>
    </row>
    <row r="42" spans="1:17" x14ac:dyDescent="0.3">
      <c r="A42" s="14" t="s">
        <v>31</v>
      </c>
      <c r="B42" s="15">
        <f>MIN(B4:B32,B34)</f>
        <v>42510</v>
      </c>
      <c r="C42" s="15">
        <f t="shared" ref="C42:N42" si="2">MIN(C4:C32,C34)</f>
        <v>42.51</v>
      </c>
      <c r="D42" s="15">
        <f t="shared" si="2"/>
        <v>6.88</v>
      </c>
      <c r="E42" s="15">
        <f t="shared" si="2"/>
        <v>7.03</v>
      </c>
      <c r="F42" s="15">
        <f t="shared" si="2"/>
        <v>133</v>
      </c>
      <c r="G42" s="15">
        <f t="shared" si="2"/>
        <v>18</v>
      </c>
      <c r="H42" s="15">
        <f t="shared" si="2"/>
        <v>336</v>
      </c>
      <c r="I42" s="15">
        <f t="shared" si="2"/>
        <v>36</v>
      </c>
      <c r="J42" s="15">
        <f t="shared" si="2"/>
        <v>302</v>
      </c>
      <c r="K42" s="15">
        <f t="shared" si="2"/>
        <v>30</v>
      </c>
      <c r="L42" s="15"/>
      <c r="M42" s="15">
        <f t="shared" si="2"/>
        <v>200</v>
      </c>
      <c r="N42" s="15">
        <f t="shared" si="2"/>
        <v>0.2</v>
      </c>
      <c r="O42" s="15">
        <f t="shared" ref="O42:P42" si="3">MIN(O4:O34)</f>
        <v>22.8</v>
      </c>
      <c r="P42" s="15">
        <f t="shared" si="3"/>
        <v>1100000</v>
      </c>
      <c r="Q42" s="15"/>
    </row>
    <row r="43" spans="1:17" x14ac:dyDescent="0.3">
      <c r="A43" s="14"/>
    </row>
    <row r="44" spans="1:17" x14ac:dyDescent="0.3">
      <c r="A44" s="14" t="s">
        <v>32</v>
      </c>
      <c r="B44" s="15">
        <f>MAX(B4:B34)</f>
        <v>136420</v>
      </c>
      <c r="C44" s="15">
        <f t="shared" ref="C44:P44" si="4">MAX(C4:C34)</f>
        <v>136.41999999999999</v>
      </c>
      <c r="D44" s="15">
        <f t="shared" si="4"/>
        <v>7.39</v>
      </c>
      <c r="E44" s="15">
        <f t="shared" si="4"/>
        <v>7.48</v>
      </c>
      <c r="F44" s="15">
        <f t="shared" si="4"/>
        <v>156</v>
      </c>
      <c r="G44" s="15">
        <f t="shared" si="4"/>
        <v>26</v>
      </c>
      <c r="H44" s="15">
        <f t="shared" si="4"/>
        <v>380</v>
      </c>
      <c r="I44" s="15">
        <f t="shared" si="4"/>
        <v>48</v>
      </c>
      <c r="J44" s="15">
        <f t="shared" si="4"/>
        <v>320</v>
      </c>
      <c r="K44" s="15">
        <f t="shared" si="4"/>
        <v>36</v>
      </c>
      <c r="L44" s="15"/>
      <c r="M44" s="15">
        <f t="shared" si="4"/>
        <v>700</v>
      </c>
      <c r="N44" s="15">
        <f t="shared" si="4"/>
        <v>0.3</v>
      </c>
      <c r="O44" s="15">
        <f t="shared" si="4"/>
        <v>26.2</v>
      </c>
      <c r="P44" s="15">
        <f t="shared" si="4"/>
        <v>1700000</v>
      </c>
      <c r="Q44" s="15"/>
    </row>
  </sheetData>
  <mergeCells count="15">
    <mergeCell ref="C40:Q40"/>
    <mergeCell ref="A40:B40"/>
    <mergeCell ref="A1:Q1"/>
    <mergeCell ref="A2:A3"/>
    <mergeCell ref="B2:C2"/>
    <mergeCell ref="D2:E2"/>
    <mergeCell ref="F2:G2"/>
    <mergeCell ref="H2:I2"/>
    <mergeCell ref="J2:K2"/>
    <mergeCell ref="L2:M2"/>
    <mergeCell ref="O2:P2"/>
    <mergeCell ref="Q2:Q3"/>
    <mergeCell ref="Q32:Q33"/>
    <mergeCell ref="Q13:Q14"/>
    <mergeCell ref="Q22:Q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44"/>
  <sheetViews>
    <sheetView workbookViewId="0">
      <selection activeCell="Q29" sqref="Q29:Q34"/>
    </sheetView>
  </sheetViews>
  <sheetFormatPr defaultRowHeight="14.4" x14ac:dyDescent="0.3"/>
  <cols>
    <col min="1" max="1" width="9.44140625" bestFit="1" customWidth="1"/>
    <col min="2" max="2" width="9.109375" customWidth="1"/>
    <col min="3" max="3" width="8.5546875" customWidth="1"/>
    <col min="4" max="6" width="8.33203125" bestFit="1" customWidth="1"/>
    <col min="9" max="9" width="8.77734375" bestFit="1" customWidth="1"/>
    <col min="11" max="11" width="8.77734375" bestFit="1" customWidth="1"/>
    <col min="13" max="13" width="9.88671875" customWidth="1"/>
    <col min="15" max="15" width="8.33203125" bestFit="1" customWidth="1"/>
    <col min="16" max="16" width="10.77734375" customWidth="1"/>
    <col min="17" max="17" width="46.33203125" customWidth="1"/>
  </cols>
  <sheetData>
    <row r="1" spans="1:17" ht="73.2" customHeight="1" thickBot="1" x14ac:dyDescent="0.35">
      <c r="A1" s="59" t="s">
        <v>27</v>
      </c>
      <c r="B1" s="60"/>
      <c r="C1" s="60"/>
      <c r="D1" s="60"/>
      <c r="E1" s="60"/>
      <c r="F1" s="60"/>
      <c r="G1" s="60"/>
      <c r="H1" s="60"/>
      <c r="I1" s="60"/>
      <c r="J1" s="60"/>
      <c r="K1" s="60"/>
      <c r="L1" s="60"/>
      <c r="M1" s="60"/>
      <c r="N1" s="60"/>
      <c r="O1" s="60"/>
      <c r="P1" s="60"/>
      <c r="Q1" s="61"/>
    </row>
    <row r="2" spans="1:17" ht="91.2" customHeight="1" x14ac:dyDescent="0.3">
      <c r="A2" s="41" t="s">
        <v>1</v>
      </c>
      <c r="B2" s="43" t="s">
        <v>26</v>
      </c>
      <c r="C2" s="62"/>
      <c r="D2" s="45" t="s">
        <v>3</v>
      </c>
      <c r="E2" s="45"/>
      <c r="F2" s="46" t="s">
        <v>4</v>
      </c>
      <c r="G2" s="47"/>
      <c r="H2" s="48" t="s">
        <v>5</v>
      </c>
      <c r="I2" s="49"/>
      <c r="J2" s="50" t="s">
        <v>6</v>
      </c>
      <c r="K2" s="47"/>
      <c r="L2" s="51" t="s">
        <v>7</v>
      </c>
      <c r="M2" s="47"/>
      <c r="N2" s="1" t="s">
        <v>8</v>
      </c>
      <c r="O2" s="51" t="s">
        <v>9</v>
      </c>
      <c r="P2" s="52"/>
      <c r="Q2" s="53" t="s">
        <v>10</v>
      </c>
    </row>
    <row r="3" spans="1:17" ht="66.599999999999994" thickBot="1" x14ac:dyDescent="0.35">
      <c r="A3" s="42"/>
      <c r="B3" s="2" t="s">
        <v>11</v>
      </c>
      <c r="C3" s="3" t="s">
        <v>12</v>
      </c>
      <c r="D3" s="4" t="s">
        <v>13</v>
      </c>
      <c r="E3" s="4" t="s">
        <v>14</v>
      </c>
      <c r="F3" s="5" t="s">
        <v>15</v>
      </c>
      <c r="G3" s="5" t="s">
        <v>16</v>
      </c>
      <c r="H3" s="6" t="s">
        <v>17</v>
      </c>
      <c r="I3" s="6" t="s">
        <v>18</v>
      </c>
      <c r="J3" s="7" t="s">
        <v>19</v>
      </c>
      <c r="K3" s="7" t="s">
        <v>20</v>
      </c>
      <c r="L3" s="8" t="s">
        <v>21</v>
      </c>
      <c r="M3" s="8" t="s">
        <v>22</v>
      </c>
      <c r="N3" s="8" t="s">
        <v>23</v>
      </c>
      <c r="O3" s="8" t="s">
        <v>24</v>
      </c>
      <c r="P3" s="9" t="s">
        <v>25</v>
      </c>
      <c r="Q3" s="54"/>
    </row>
    <row r="4" spans="1:17" x14ac:dyDescent="0.3">
      <c r="A4" s="20">
        <v>44621</v>
      </c>
      <c r="B4" s="21">
        <f>C4*1000</f>
        <v>80350</v>
      </c>
      <c r="C4" s="21">
        <v>80.349999999999994</v>
      </c>
      <c r="D4" s="21">
        <v>7.42</v>
      </c>
      <c r="E4" s="21">
        <v>7.73</v>
      </c>
      <c r="F4" s="21">
        <v>140</v>
      </c>
      <c r="G4" s="21">
        <v>15</v>
      </c>
      <c r="H4" s="21">
        <v>336</v>
      </c>
      <c r="I4" s="21">
        <v>40</v>
      </c>
      <c r="J4" s="21">
        <v>275</v>
      </c>
      <c r="K4" s="21">
        <v>24</v>
      </c>
      <c r="L4" s="21" t="s">
        <v>33</v>
      </c>
      <c r="M4" s="21">
        <v>600</v>
      </c>
      <c r="N4" s="21">
        <v>0.2</v>
      </c>
      <c r="O4" s="21">
        <v>22.21</v>
      </c>
      <c r="P4" s="21">
        <v>1700000</v>
      </c>
      <c r="Q4" s="65" t="s">
        <v>40</v>
      </c>
    </row>
    <row r="5" spans="1:17" x14ac:dyDescent="0.3">
      <c r="A5" s="10">
        <v>44622</v>
      </c>
      <c r="B5" s="18">
        <f t="shared" ref="B5:B34" si="0">C5*1000</f>
        <v>77580</v>
      </c>
      <c r="C5" s="18">
        <v>77.58</v>
      </c>
      <c r="D5" s="18">
        <v>7.38</v>
      </c>
      <c r="E5" s="18">
        <v>7.69</v>
      </c>
      <c r="F5" s="18">
        <v>130</v>
      </c>
      <c r="G5" s="18">
        <v>16</v>
      </c>
      <c r="H5" s="18">
        <v>348</v>
      </c>
      <c r="I5" s="18">
        <v>48</v>
      </c>
      <c r="J5" s="18">
        <v>280</v>
      </c>
      <c r="K5" s="18">
        <v>27</v>
      </c>
      <c r="L5" s="18" t="s">
        <v>33</v>
      </c>
      <c r="M5" s="18">
        <v>400</v>
      </c>
      <c r="N5" s="18">
        <v>0.2</v>
      </c>
      <c r="O5" s="18">
        <v>22.01</v>
      </c>
      <c r="P5" s="18">
        <v>1400000</v>
      </c>
      <c r="Q5" s="66"/>
    </row>
    <row r="6" spans="1:17" x14ac:dyDescent="0.3">
      <c r="A6" s="10">
        <v>44623</v>
      </c>
      <c r="B6" s="18">
        <f t="shared" si="0"/>
        <v>79380</v>
      </c>
      <c r="C6" s="18">
        <v>79.38</v>
      </c>
      <c r="D6" s="18">
        <v>7.45</v>
      </c>
      <c r="E6" s="18">
        <v>7.65</v>
      </c>
      <c r="F6" s="18">
        <v>135</v>
      </c>
      <c r="G6" s="18">
        <v>18</v>
      </c>
      <c r="H6" s="18">
        <v>304</v>
      </c>
      <c r="I6" s="18">
        <v>44</v>
      </c>
      <c r="J6" s="18">
        <v>292</v>
      </c>
      <c r="K6" s="18">
        <v>25</v>
      </c>
      <c r="L6" s="18" t="s">
        <v>33</v>
      </c>
      <c r="M6" s="18">
        <v>700</v>
      </c>
      <c r="N6" s="18">
        <v>0.2</v>
      </c>
      <c r="O6" s="18">
        <v>21.33</v>
      </c>
      <c r="P6" s="18">
        <v>1300000</v>
      </c>
      <c r="Q6" s="66"/>
    </row>
    <row r="7" spans="1:17" x14ac:dyDescent="0.3">
      <c r="A7" s="10">
        <v>44624</v>
      </c>
      <c r="B7" s="18">
        <f t="shared" si="0"/>
        <v>76920</v>
      </c>
      <c r="C7" s="18">
        <v>76.92</v>
      </c>
      <c r="D7" s="18">
        <v>7.41</v>
      </c>
      <c r="E7" s="18">
        <v>7.73</v>
      </c>
      <c r="F7" s="18">
        <v>145</v>
      </c>
      <c r="G7" s="18">
        <v>16</v>
      </c>
      <c r="H7" s="18">
        <v>324</v>
      </c>
      <c r="I7" s="18">
        <v>40</v>
      </c>
      <c r="J7" s="18">
        <v>289</v>
      </c>
      <c r="K7" s="18">
        <v>23</v>
      </c>
      <c r="L7" s="18" t="s">
        <v>33</v>
      </c>
      <c r="M7" s="18">
        <v>500</v>
      </c>
      <c r="N7" s="18">
        <v>0.2</v>
      </c>
      <c r="O7" s="18">
        <v>22.25</v>
      </c>
      <c r="P7" s="18">
        <v>1700000</v>
      </c>
      <c r="Q7" s="66"/>
    </row>
    <row r="8" spans="1:17" x14ac:dyDescent="0.3">
      <c r="A8" s="10">
        <v>44625</v>
      </c>
      <c r="B8" s="18">
        <f t="shared" si="0"/>
        <v>78130</v>
      </c>
      <c r="C8" s="18">
        <v>78.13</v>
      </c>
      <c r="D8" s="18">
        <v>7.42</v>
      </c>
      <c r="E8" s="18">
        <v>7.75</v>
      </c>
      <c r="F8" s="18">
        <v>130</v>
      </c>
      <c r="G8" s="18">
        <v>17</v>
      </c>
      <c r="H8" s="18">
        <v>328</v>
      </c>
      <c r="I8" s="18">
        <v>48</v>
      </c>
      <c r="J8" s="18">
        <v>295</v>
      </c>
      <c r="K8" s="18">
        <v>26</v>
      </c>
      <c r="L8" s="18" t="s">
        <v>33</v>
      </c>
      <c r="M8" s="18">
        <v>400</v>
      </c>
      <c r="N8" s="18">
        <v>0.2</v>
      </c>
      <c r="O8" s="18">
        <v>23.25</v>
      </c>
      <c r="P8" s="18">
        <v>1400000</v>
      </c>
      <c r="Q8" s="66"/>
    </row>
    <row r="9" spans="1:17" x14ac:dyDescent="0.3">
      <c r="A9" s="10">
        <v>44626</v>
      </c>
      <c r="B9" s="18">
        <f t="shared" si="0"/>
        <v>77420</v>
      </c>
      <c r="C9" s="18">
        <v>77.42</v>
      </c>
      <c r="D9" s="18">
        <v>7.32</v>
      </c>
      <c r="E9" s="18">
        <v>7.68</v>
      </c>
      <c r="F9" s="18">
        <v>135</v>
      </c>
      <c r="G9" s="18">
        <v>15</v>
      </c>
      <c r="H9" s="18">
        <v>312</v>
      </c>
      <c r="I9" s="18">
        <v>36</v>
      </c>
      <c r="J9" s="18">
        <v>279</v>
      </c>
      <c r="K9" s="18">
        <v>29</v>
      </c>
      <c r="L9" s="18" t="s">
        <v>33</v>
      </c>
      <c r="M9" s="18">
        <v>600</v>
      </c>
      <c r="N9" s="18">
        <v>0.2</v>
      </c>
      <c r="O9" s="18">
        <v>21.37</v>
      </c>
      <c r="P9" s="18">
        <v>1400000</v>
      </c>
      <c r="Q9" s="66"/>
    </row>
    <row r="10" spans="1:17" x14ac:dyDescent="0.3">
      <c r="A10" s="10">
        <v>44627</v>
      </c>
      <c r="B10" s="18">
        <f t="shared" si="0"/>
        <v>76580</v>
      </c>
      <c r="C10" s="18">
        <v>76.58</v>
      </c>
      <c r="D10" s="18">
        <v>7.39</v>
      </c>
      <c r="E10" s="18">
        <v>7.71</v>
      </c>
      <c r="F10" s="18">
        <v>125</v>
      </c>
      <c r="G10" s="18">
        <v>14</v>
      </c>
      <c r="H10" s="18">
        <v>340</v>
      </c>
      <c r="I10" s="18">
        <v>44</v>
      </c>
      <c r="J10" s="18">
        <v>283</v>
      </c>
      <c r="K10" s="18">
        <v>28</v>
      </c>
      <c r="L10" s="18" t="s">
        <v>33</v>
      </c>
      <c r="M10" s="18">
        <v>500</v>
      </c>
      <c r="N10" s="18">
        <v>0.3</v>
      </c>
      <c r="O10" s="18">
        <v>22.95</v>
      </c>
      <c r="P10" s="18">
        <v>1700000</v>
      </c>
      <c r="Q10" s="66"/>
    </row>
    <row r="11" spans="1:17" x14ac:dyDescent="0.3">
      <c r="A11" s="10">
        <v>44628</v>
      </c>
      <c r="B11" s="18">
        <f t="shared" si="0"/>
        <v>75770</v>
      </c>
      <c r="C11" s="18">
        <v>75.77</v>
      </c>
      <c r="D11" s="18">
        <v>7.43</v>
      </c>
      <c r="E11" s="18">
        <v>7.72</v>
      </c>
      <c r="F11" s="18">
        <v>130</v>
      </c>
      <c r="G11" s="18">
        <v>17</v>
      </c>
      <c r="H11" s="18">
        <v>316</v>
      </c>
      <c r="I11" s="18">
        <v>40</v>
      </c>
      <c r="J11" s="18">
        <v>297</v>
      </c>
      <c r="K11" s="18">
        <v>27</v>
      </c>
      <c r="L11" s="18" t="s">
        <v>33</v>
      </c>
      <c r="M11" s="18">
        <v>400</v>
      </c>
      <c r="N11" s="18">
        <v>0.2</v>
      </c>
      <c r="O11" s="18">
        <v>22.77</v>
      </c>
      <c r="P11" s="18">
        <v>1300000</v>
      </c>
      <c r="Q11" s="66"/>
    </row>
    <row r="12" spans="1:17" x14ac:dyDescent="0.3">
      <c r="A12" s="10">
        <v>44629</v>
      </c>
      <c r="B12" s="18">
        <f t="shared" si="0"/>
        <v>78180</v>
      </c>
      <c r="C12" s="18">
        <v>78.180000000000007</v>
      </c>
      <c r="D12" s="18">
        <v>7.4</v>
      </c>
      <c r="E12" s="18">
        <v>7.69</v>
      </c>
      <c r="F12" s="18">
        <v>140</v>
      </c>
      <c r="G12" s="18">
        <v>18</v>
      </c>
      <c r="H12" s="18">
        <v>344</v>
      </c>
      <c r="I12" s="18">
        <v>44</v>
      </c>
      <c r="J12" s="18">
        <v>285</v>
      </c>
      <c r="K12" s="18">
        <v>25</v>
      </c>
      <c r="L12" s="18" t="s">
        <v>33</v>
      </c>
      <c r="M12" s="18">
        <v>600</v>
      </c>
      <c r="N12" s="18">
        <v>0.2</v>
      </c>
      <c r="O12" s="18">
        <v>21.38</v>
      </c>
      <c r="P12" s="18">
        <v>1400000</v>
      </c>
      <c r="Q12" s="66"/>
    </row>
    <row r="13" spans="1:17" x14ac:dyDescent="0.3">
      <c r="A13" s="10">
        <v>44630</v>
      </c>
      <c r="B13" s="18">
        <f t="shared" si="0"/>
        <v>75840</v>
      </c>
      <c r="C13" s="18">
        <v>75.84</v>
      </c>
      <c r="D13" s="18">
        <v>7.38</v>
      </c>
      <c r="E13" s="18">
        <v>7.74</v>
      </c>
      <c r="F13" s="18">
        <v>145</v>
      </c>
      <c r="G13" s="18">
        <v>16</v>
      </c>
      <c r="H13" s="18">
        <v>328</v>
      </c>
      <c r="I13" s="18">
        <v>40</v>
      </c>
      <c r="J13" s="18">
        <v>305</v>
      </c>
      <c r="K13" s="18">
        <v>23</v>
      </c>
      <c r="L13" s="18" t="s">
        <v>33</v>
      </c>
      <c r="M13" s="18">
        <v>500</v>
      </c>
      <c r="N13" s="18">
        <v>0.2</v>
      </c>
      <c r="O13" s="18">
        <v>22.93</v>
      </c>
      <c r="P13" s="18">
        <v>1700000</v>
      </c>
      <c r="Q13" s="66"/>
    </row>
    <row r="14" spans="1:17" x14ac:dyDescent="0.3">
      <c r="A14" s="10">
        <v>44631</v>
      </c>
      <c r="B14" s="18">
        <f t="shared" si="0"/>
        <v>79350</v>
      </c>
      <c r="C14" s="18">
        <v>79.349999999999994</v>
      </c>
      <c r="D14" s="18">
        <v>7.42</v>
      </c>
      <c r="E14" s="18">
        <v>7.75</v>
      </c>
      <c r="F14" s="18">
        <v>135</v>
      </c>
      <c r="G14" s="18">
        <v>15</v>
      </c>
      <c r="H14" s="18">
        <v>312</v>
      </c>
      <c r="I14" s="18">
        <v>48</v>
      </c>
      <c r="J14" s="18">
        <v>299</v>
      </c>
      <c r="K14" s="18">
        <v>28</v>
      </c>
      <c r="L14" s="18" t="s">
        <v>33</v>
      </c>
      <c r="M14" s="18">
        <v>400</v>
      </c>
      <c r="N14" s="18">
        <v>0.2</v>
      </c>
      <c r="O14" s="18">
        <v>21.95</v>
      </c>
      <c r="P14" s="18">
        <v>1700000</v>
      </c>
      <c r="Q14" s="66"/>
    </row>
    <row r="15" spans="1:17" x14ac:dyDescent="0.3">
      <c r="A15" s="10">
        <v>44632</v>
      </c>
      <c r="B15" s="18">
        <f t="shared" si="0"/>
        <v>76810</v>
      </c>
      <c r="C15" s="18">
        <v>76.81</v>
      </c>
      <c r="D15" s="18">
        <v>7.34</v>
      </c>
      <c r="E15" s="18">
        <v>7.73</v>
      </c>
      <c r="F15" s="18">
        <v>130</v>
      </c>
      <c r="G15" s="18">
        <v>17</v>
      </c>
      <c r="H15" s="18">
        <v>316</v>
      </c>
      <c r="I15" s="18">
        <v>44</v>
      </c>
      <c r="J15" s="18">
        <v>278</v>
      </c>
      <c r="K15" s="18">
        <v>26</v>
      </c>
      <c r="L15" s="18" t="s">
        <v>33</v>
      </c>
      <c r="M15" s="18">
        <v>400</v>
      </c>
      <c r="N15" s="18">
        <v>0.2</v>
      </c>
      <c r="O15" s="18">
        <v>22.68</v>
      </c>
      <c r="P15" s="18">
        <v>1400000</v>
      </c>
      <c r="Q15" s="66"/>
    </row>
    <row r="16" spans="1:17" x14ac:dyDescent="0.3">
      <c r="A16" s="10">
        <v>44633</v>
      </c>
      <c r="B16" s="18">
        <f t="shared" si="0"/>
        <v>80310</v>
      </c>
      <c r="C16" s="18">
        <v>80.31</v>
      </c>
      <c r="D16" s="18">
        <v>7.39</v>
      </c>
      <c r="E16" s="18">
        <v>7.67</v>
      </c>
      <c r="F16" s="18">
        <v>140</v>
      </c>
      <c r="G16" s="18">
        <v>16</v>
      </c>
      <c r="H16" s="18">
        <v>344</v>
      </c>
      <c r="I16" s="18">
        <v>44</v>
      </c>
      <c r="J16" s="18">
        <v>291</v>
      </c>
      <c r="K16" s="18">
        <v>24</v>
      </c>
      <c r="L16" s="18" t="s">
        <v>33</v>
      </c>
      <c r="M16" s="18">
        <v>600</v>
      </c>
      <c r="N16" s="18">
        <v>0.2</v>
      </c>
      <c r="O16" s="18">
        <v>21.33</v>
      </c>
      <c r="P16" s="18">
        <v>1700000</v>
      </c>
      <c r="Q16" s="66"/>
    </row>
    <row r="17" spans="1:17" x14ac:dyDescent="0.3">
      <c r="A17" s="10">
        <v>44634</v>
      </c>
      <c r="B17" s="18">
        <f t="shared" si="0"/>
        <v>78900</v>
      </c>
      <c r="C17" s="31">
        <v>78.900000000000006</v>
      </c>
      <c r="D17" s="18">
        <v>7.41</v>
      </c>
      <c r="E17" s="18">
        <v>7.72</v>
      </c>
      <c r="F17" s="18">
        <v>125</v>
      </c>
      <c r="G17" s="18">
        <v>18</v>
      </c>
      <c r="H17" s="18">
        <v>336</v>
      </c>
      <c r="I17" s="18">
        <v>40</v>
      </c>
      <c r="J17" s="18">
        <v>303</v>
      </c>
      <c r="K17" s="18">
        <v>25</v>
      </c>
      <c r="L17" s="18" t="s">
        <v>33</v>
      </c>
      <c r="M17" s="18">
        <v>500</v>
      </c>
      <c r="N17" s="18">
        <v>0.3</v>
      </c>
      <c r="O17" s="18">
        <v>22.85</v>
      </c>
      <c r="P17" s="18">
        <v>1400000</v>
      </c>
      <c r="Q17" s="66"/>
    </row>
    <row r="18" spans="1:17" x14ac:dyDescent="0.3">
      <c r="A18" s="10">
        <v>44635</v>
      </c>
      <c r="B18" s="18">
        <f t="shared" si="0"/>
        <v>79110</v>
      </c>
      <c r="C18" s="18">
        <v>79.11</v>
      </c>
      <c r="D18" s="18">
        <v>7.37</v>
      </c>
      <c r="E18" s="18">
        <v>7.71</v>
      </c>
      <c r="F18" s="18">
        <v>135</v>
      </c>
      <c r="G18" s="18">
        <v>17</v>
      </c>
      <c r="H18" s="18">
        <v>328</v>
      </c>
      <c r="I18" s="18">
        <v>44</v>
      </c>
      <c r="J18" s="18">
        <v>289</v>
      </c>
      <c r="K18" s="18">
        <v>29</v>
      </c>
      <c r="L18" s="18" t="s">
        <v>33</v>
      </c>
      <c r="M18" s="18">
        <v>700</v>
      </c>
      <c r="N18" s="18">
        <v>0.2</v>
      </c>
      <c r="O18" s="18">
        <v>21.39</v>
      </c>
      <c r="P18" s="18">
        <v>1300000</v>
      </c>
      <c r="Q18" s="66"/>
    </row>
    <row r="19" spans="1:17" x14ac:dyDescent="0.3">
      <c r="A19" s="10">
        <v>44636</v>
      </c>
      <c r="B19" s="18">
        <f t="shared" si="0"/>
        <v>78020</v>
      </c>
      <c r="C19" s="18">
        <v>78.02</v>
      </c>
      <c r="D19" s="18">
        <v>7.33</v>
      </c>
      <c r="E19" s="18">
        <v>7.69</v>
      </c>
      <c r="F19" s="18">
        <v>145</v>
      </c>
      <c r="G19" s="18">
        <v>16</v>
      </c>
      <c r="H19" s="18">
        <v>340</v>
      </c>
      <c r="I19" s="18">
        <v>48</v>
      </c>
      <c r="J19" s="18">
        <v>297</v>
      </c>
      <c r="K19" s="18">
        <v>27</v>
      </c>
      <c r="L19" s="18" t="s">
        <v>33</v>
      </c>
      <c r="M19" s="18">
        <v>600</v>
      </c>
      <c r="N19" s="18">
        <v>0.2</v>
      </c>
      <c r="O19" s="18">
        <v>23.15</v>
      </c>
      <c r="P19" s="18">
        <v>1700000</v>
      </c>
      <c r="Q19" s="66"/>
    </row>
    <row r="20" spans="1:17" x14ac:dyDescent="0.3">
      <c r="A20" s="10">
        <v>44637</v>
      </c>
      <c r="B20" s="18">
        <f t="shared" si="0"/>
        <v>71580</v>
      </c>
      <c r="C20" s="18">
        <v>71.58</v>
      </c>
      <c r="D20" s="18">
        <v>7.4</v>
      </c>
      <c r="E20" s="18">
        <v>7.73</v>
      </c>
      <c r="F20" s="18">
        <v>130</v>
      </c>
      <c r="G20" s="18">
        <v>19</v>
      </c>
      <c r="H20" s="18">
        <v>316</v>
      </c>
      <c r="I20" s="18">
        <v>48</v>
      </c>
      <c r="J20" s="18">
        <v>279</v>
      </c>
      <c r="K20" s="18">
        <v>28</v>
      </c>
      <c r="L20" s="18" t="s">
        <v>33</v>
      </c>
      <c r="M20" s="18">
        <v>400</v>
      </c>
      <c r="N20" s="18">
        <v>0.2</v>
      </c>
      <c r="O20" s="18">
        <v>22.88</v>
      </c>
      <c r="P20" s="18">
        <v>1300000</v>
      </c>
      <c r="Q20" s="66"/>
    </row>
    <row r="21" spans="1:17" x14ac:dyDescent="0.3">
      <c r="A21" s="10">
        <v>44638</v>
      </c>
      <c r="B21" s="18">
        <f t="shared" si="0"/>
        <v>86330</v>
      </c>
      <c r="C21" s="18">
        <v>86.33</v>
      </c>
      <c r="D21" s="18">
        <v>7.32</v>
      </c>
      <c r="E21" s="18">
        <v>7.65</v>
      </c>
      <c r="F21" s="18">
        <v>125</v>
      </c>
      <c r="G21" s="18">
        <v>18</v>
      </c>
      <c r="H21" s="18">
        <v>336</v>
      </c>
      <c r="I21" s="18">
        <v>40</v>
      </c>
      <c r="J21" s="18">
        <v>288</v>
      </c>
      <c r="K21" s="18">
        <v>24</v>
      </c>
      <c r="L21" s="18" t="s">
        <v>33</v>
      </c>
      <c r="M21" s="18">
        <v>500</v>
      </c>
      <c r="N21" s="18">
        <v>0.3</v>
      </c>
      <c r="O21" s="18">
        <v>21.85</v>
      </c>
      <c r="P21" s="18">
        <v>1400000</v>
      </c>
      <c r="Q21" s="66"/>
    </row>
    <row r="22" spans="1:17" x14ac:dyDescent="0.3">
      <c r="A22" s="10">
        <v>44639</v>
      </c>
      <c r="B22" s="18">
        <f t="shared" si="0"/>
        <v>81550</v>
      </c>
      <c r="C22" s="18">
        <v>81.55</v>
      </c>
      <c r="D22" s="18">
        <v>7.37</v>
      </c>
      <c r="E22" s="18">
        <v>7.72</v>
      </c>
      <c r="F22" s="18">
        <v>140</v>
      </c>
      <c r="G22" s="18">
        <v>17</v>
      </c>
      <c r="H22" s="18">
        <v>344</v>
      </c>
      <c r="I22" s="18">
        <v>44</v>
      </c>
      <c r="J22" s="18">
        <v>295</v>
      </c>
      <c r="K22" s="18">
        <v>25</v>
      </c>
      <c r="L22" s="18" t="s">
        <v>33</v>
      </c>
      <c r="M22" s="18">
        <v>600</v>
      </c>
      <c r="N22" s="18">
        <v>0.2</v>
      </c>
      <c r="O22" s="18">
        <v>22.57</v>
      </c>
      <c r="P22" s="18">
        <v>1700000</v>
      </c>
      <c r="Q22" s="66"/>
    </row>
    <row r="23" spans="1:17" x14ac:dyDescent="0.3">
      <c r="A23" s="10">
        <v>44640</v>
      </c>
      <c r="B23" s="18">
        <f t="shared" si="0"/>
        <v>74140</v>
      </c>
      <c r="C23" s="18">
        <v>74.14</v>
      </c>
      <c r="D23" s="18">
        <v>7.42</v>
      </c>
      <c r="E23" s="18">
        <v>7.75</v>
      </c>
      <c r="F23" s="18">
        <v>135</v>
      </c>
      <c r="G23" s="18">
        <v>16</v>
      </c>
      <c r="H23" s="18">
        <v>328</v>
      </c>
      <c r="I23" s="18">
        <v>48</v>
      </c>
      <c r="J23" s="18">
        <v>298</v>
      </c>
      <c r="K23" s="18">
        <v>26</v>
      </c>
      <c r="L23" s="18" t="s">
        <v>33</v>
      </c>
      <c r="M23" s="18">
        <v>400</v>
      </c>
      <c r="N23" s="18">
        <v>0.2</v>
      </c>
      <c r="O23" s="18">
        <v>22.69</v>
      </c>
      <c r="P23" s="18">
        <v>1700000</v>
      </c>
      <c r="Q23" s="66"/>
    </row>
    <row r="24" spans="1:17" x14ac:dyDescent="0.3">
      <c r="A24" s="10">
        <v>44641</v>
      </c>
      <c r="B24" s="18">
        <f t="shared" si="0"/>
        <v>76510</v>
      </c>
      <c r="C24" s="18">
        <v>76.510000000000005</v>
      </c>
      <c r="D24" s="18">
        <v>7.39</v>
      </c>
      <c r="E24" s="18">
        <v>7.71</v>
      </c>
      <c r="F24" s="18">
        <v>125</v>
      </c>
      <c r="G24" s="18">
        <v>17</v>
      </c>
      <c r="H24" s="18">
        <v>348</v>
      </c>
      <c r="I24" s="18">
        <v>40</v>
      </c>
      <c r="J24" s="18">
        <v>306</v>
      </c>
      <c r="K24" s="18">
        <v>29</v>
      </c>
      <c r="L24" s="18" t="s">
        <v>33</v>
      </c>
      <c r="M24" s="18">
        <v>500</v>
      </c>
      <c r="N24" s="18">
        <v>0.2</v>
      </c>
      <c r="O24" s="18">
        <v>23.03</v>
      </c>
      <c r="P24" s="18">
        <v>1400000</v>
      </c>
      <c r="Q24" s="66"/>
    </row>
    <row r="25" spans="1:17" x14ac:dyDescent="0.3">
      <c r="A25" s="10">
        <v>44642</v>
      </c>
      <c r="B25" s="18">
        <f t="shared" si="0"/>
        <v>71670</v>
      </c>
      <c r="C25" s="18">
        <v>71.67</v>
      </c>
      <c r="D25" s="18">
        <v>7.43</v>
      </c>
      <c r="E25" s="18">
        <v>7.75</v>
      </c>
      <c r="F25" s="18">
        <v>130</v>
      </c>
      <c r="G25" s="18">
        <v>19</v>
      </c>
      <c r="H25" s="18">
        <v>340</v>
      </c>
      <c r="I25" s="18">
        <v>44</v>
      </c>
      <c r="J25" s="18">
        <v>293</v>
      </c>
      <c r="K25" s="18">
        <v>27</v>
      </c>
      <c r="L25" s="18" t="s">
        <v>33</v>
      </c>
      <c r="M25" s="18">
        <v>600</v>
      </c>
      <c r="N25" s="18">
        <v>0.2</v>
      </c>
      <c r="O25" s="18">
        <v>22.65</v>
      </c>
      <c r="P25" s="18">
        <v>1300000</v>
      </c>
      <c r="Q25" s="66"/>
    </row>
    <row r="26" spans="1:17" x14ac:dyDescent="0.3">
      <c r="A26" s="10">
        <v>44643</v>
      </c>
      <c r="B26" s="18">
        <f t="shared" si="0"/>
        <v>76580</v>
      </c>
      <c r="C26" s="18">
        <v>76.58</v>
      </c>
      <c r="D26" s="18">
        <v>7.38</v>
      </c>
      <c r="E26" s="18">
        <v>7.73</v>
      </c>
      <c r="F26" s="18">
        <v>140</v>
      </c>
      <c r="G26" s="18">
        <v>18</v>
      </c>
      <c r="H26" s="18">
        <v>328</v>
      </c>
      <c r="I26" s="18">
        <v>48</v>
      </c>
      <c r="J26" s="18">
        <v>279</v>
      </c>
      <c r="K26" s="18">
        <v>25</v>
      </c>
      <c r="L26" s="18" t="s">
        <v>33</v>
      </c>
      <c r="M26" s="18">
        <v>400</v>
      </c>
      <c r="N26" s="18">
        <v>0.2</v>
      </c>
      <c r="O26" s="18">
        <v>21.39</v>
      </c>
      <c r="P26" s="18">
        <v>1700000</v>
      </c>
      <c r="Q26" s="66"/>
    </row>
    <row r="27" spans="1:17" x14ac:dyDescent="0.3">
      <c r="A27" s="10">
        <v>44644</v>
      </c>
      <c r="B27" s="18">
        <f t="shared" si="0"/>
        <v>72580</v>
      </c>
      <c r="C27" s="18">
        <v>72.58</v>
      </c>
      <c r="D27" s="18">
        <v>7.41</v>
      </c>
      <c r="E27" s="18">
        <v>7.69</v>
      </c>
      <c r="F27" s="18">
        <v>135</v>
      </c>
      <c r="G27" s="18">
        <v>18</v>
      </c>
      <c r="H27" s="18">
        <v>344</v>
      </c>
      <c r="I27" s="18">
        <v>36</v>
      </c>
      <c r="J27" s="18">
        <v>296</v>
      </c>
      <c r="K27" s="18">
        <v>28</v>
      </c>
      <c r="L27" s="18" t="s">
        <v>33</v>
      </c>
      <c r="M27" s="18">
        <v>500</v>
      </c>
      <c r="N27" s="18">
        <v>0.3</v>
      </c>
      <c r="O27" s="18">
        <v>22.75</v>
      </c>
      <c r="P27" s="18">
        <v>1400000</v>
      </c>
      <c r="Q27" s="66"/>
    </row>
    <row r="28" spans="1:17" x14ac:dyDescent="0.3">
      <c r="A28" s="10">
        <v>44645</v>
      </c>
      <c r="B28" s="18">
        <f t="shared" si="0"/>
        <v>73640</v>
      </c>
      <c r="C28" s="18">
        <v>73.64</v>
      </c>
      <c r="D28" s="18">
        <v>7.42</v>
      </c>
      <c r="E28" s="18">
        <v>7.74</v>
      </c>
      <c r="F28" s="18">
        <v>125</v>
      </c>
      <c r="G28" s="18">
        <v>16</v>
      </c>
      <c r="H28" s="18">
        <v>336</v>
      </c>
      <c r="I28" s="18">
        <v>40</v>
      </c>
      <c r="J28" s="18">
        <v>305</v>
      </c>
      <c r="K28" s="18">
        <v>24</v>
      </c>
      <c r="L28" s="18" t="s">
        <v>33</v>
      </c>
      <c r="M28" s="18">
        <v>400</v>
      </c>
      <c r="N28" s="18">
        <v>0.2</v>
      </c>
      <c r="O28" s="18">
        <v>23.57</v>
      </c>
      <c r="P28" s="18">
        <v>1700000</v>
      </c>
      <c r="Q28" s="58"/>
    </row>
    <row r="29" spans="1:17" x14ac:dyDescent="0.3">
      <c r="A29" s="10">
        <v>44646</v>
      </c>
      <c r="B29" s="18">
        <f t="shared" si="0"/>
        <v>28280</v>
      </c>
      <c r="C29" s="18">
        <v>28.28</v>
      </c>
      <c r="D29" s="18">
        <v>7.39</v>
      </c>
      <c r="E29" s="18">
        <v>7.69</v>
      </c>
      <c r="F29" s="18">
        <v>130</v>
      </c>
      <c r="G29" s="18">
        <v>17</v>
      </c>
      <c r="H29" s="18">
        <v>312</v>
      </c>
      <c r="I29" s="18">
        <v>44</v>
      </c>
      <c r="J29" s="18">
        <v>275</v>
      </c>
      <c r="K29" s="18">
        <v>27</v>
      </c>
      <c r="L29" s="18" t="s">
        <v>33</v>
      </c>
      <c r="M29" s="18">
        <v>600</v>
      </c>
      <c r="N29" s="18">
        <v>0.2</v>
      </c>
      <c r="O29" s="18">
        <v>22.68</v>
      </c>
      <c r="P29" s="18">
        <v>1700000</v>
      </c>
      <c r="Q29" s="55" t="s">
        <v>41</v>
      </c>
    </row>
    <row r="30" spans="1:17" x14ac:dyDescent="0.3">
      <c r="A30" s="10">
        <v>44647</v>
      </c>
      <c r="B30" s="18">
        <f t="shared" si="0"/>
        <v>8510</v>
      </c>
      <c r="C30" s="18">
        <v>8.51</v>
      </c>
      <c r="D30" s="18">
        <v>7.37</v>
      </c>
      <c r="E30" s="18">
        <v>7.74</v>
      </c>
      <c r="F30" s="18">
        <v>140</v>
      </c>
      <c r="G30" s="18">
        <v>15</v>
      </c>
      <c r="H30" s="18">
        <v>324</v>
      </c>
      <c r="I30" s="18">
        <v>48</v>
      </c>
      <c r="J30" s="18">
        <v>289</v>
      </c>
      <c r="K30" s="18">
        <v>25</v>
      </c>
      <c r="L30" s="18" t="s">
        <v>33</v>
      </c>
      <c r="M30" s="18">
        <v>400</v>
      </c>
      <c r="N30" s="18">
        <v>0.2</v>
      </c>
      <c r="O30" s="18">
        <v>23.63</v>
      </c>
      <c r="P30" s="18">
        <v>1400000</v>
      </c>
      <c r="Q30" s="63"/>
    </row>
    <row r="31" spans="1:17" x14ac:dyDescent="0.3">
      <c r="A31" s="10">
        <v>44648</v>
      </c>
      <c r="B31" s="18">
        <f t="shared" si="0"/>
        <v>12620</v>
      </c>
      <c r="C31" s="18">
        <v>12.62</v>
      </c>
      <c r="D31" s="18">
        <v>7.37</v>
      </c>
      <c r="E31" s="18">
        <v>7.72</v>
      </c>
      <c r="F31" s="18">
        <v>135</v>
      </c>
      <c r="G31" s="18">
        <v>16</v>
      </c>
      <c r="H31" s="18">
        <v>320</v>
      </c>
      <c r="I31" s="18">
        <v>44</v>
      </c>
      <c r="J31" s="18">
        <v>301</v>
      </c>
      <c r="K31" s="18">
        <v>23</v>
      </c>
      <c r="L31" s="18" t="s">
        <v>33</v>
      </c>
      <c r="M31" s="18">
        <v>500</v>
      </c>
      <c r="N31" s="18">
        <v>0.2</v>
      </c>
      <c r="O31" s="18">
        <v>22.45</v>
      </c>
      <c r="P31" s="18">
        <v>1700000</v>
      </c>
      <c r="Q31" s="63"/>
    </row>
    <row r="32" spans="1:17" x14ac:dyDescent="0.3">
      <c r="A32" s="10">
        <v>44649</v>
      </c>
      <c r="B32" s="18">
        <f t="shared" si="0"/>
        <v>9230</v>
      </c>
      <c r="C32" s="18">
        <v>9.23</v>
      </c>
      <c r="D32" s="18">
        <v>7.4</v>
      </c>
      <c r="E32" s="18">
        <v>7.68</v>
      </c>
      <c r="F32" s="18">
        <v>125</v>
      </c>
      <c r="G32" s="18">
        <v>14</v>
      </c>
      <c r="H32" s="18">
        <v>332</v>
      </c>
      <c r="I32" s="18">
        <v>40</v>
      </c>
      <c r="J32" s="18">
        <v>285</v>
      </c>
      <c r="K32" s="18">
        <v>26</v>
      </c>
      <c r="L32" s="18" t="s">
        <v>33</v>
      </c>
      <c r="M32" s="18">
        <v>600</v>
      </c>
      <c r="N32" s="18">
        <v>0.2</v>
      </c>
      <c r="O32" s="18">
        <v>23.15</v>
      </c>
      <c r="P32" s="18">
        <v>1400000</v>
      </c>
      <c r="Q32" s="63"/>
    </row>
    <row r="33" spans="1:19" x14ac:dyDescent="0.3">
      <c r="A33" s="10">
        <v>44650</v>
      </c>
      <c r="B33" s="18">
        <f t="shared" si="0"/>
        <v>16910</v>
      </c>
      <c r="C33" s="18">
        <v>16.91</v>
      </c>
      <c r="D33" s="18">
        <v>7.42</v>
      </c>
      <c r="E33" s="18">
        <v>7.73</v>
      </c>
      <c r="F33" s="18">
        <v>135</v>
      </c>
      <c r="G33" s="18">
        <v>13</v>
      </c>
      <c r="H33" s="18">
        <v>328</v>
      </c>
      <c r="I33" s="18">
        <v>44</v>
      </c>
      <c r="J33" s="18">
        <v>294</v>
      </c>
      <c r="K33" s="18">
        <v>27</v>
      </c>
      <c r="L33" s="18" t="s">
        <v>33</v>
      </c>
      <c r="M33" s="18">
        <v>400</v>
      </c>
      <c r="N33" s="18">
        <v>0.2</v>
      </c>
      <c r="O33" s="18">
        <v>21.25</v>
      </c>
      <c r="P33" s="18">
        <v>1300000</v>
      </c>
      <c r="Q33" s="63"/>
    </row>
    <row r="34" spans="1:19" ht="15" thickBot="1" x14ac:dyDescent="0.35">
      <c r="A34" s="25">
        <v>44651</v>
      </c>
      <c r="B34" s="24">
        <f t="shared" si="0"/>
        <v>20430</v>
      </c>
      <c r="C34" s="24">
        <v>20.43</v>
      </c>
      <c r="D34" s="24">
        <v>7.39</v>
      </c>
      <c r="E34" s="24">
        <v>7.68</v>
      </c>
      <c r="F34" s="24">
        <v>130</v>
      </c>
      <c r="G34" s="24">
        <v>16</v>
      </c>
      <c r="H34" s="24">
        <v>316</v>
      </c>
      <c r="I34" s="24">
        <v>36</v>
      </c>
      <c r="J34" s="24">
        <v>309</v>
      </c>
      <c r="K34" s="24">
        <v>25</v>
      </c>
      <c r="L34" s="24" t="s">
        <v>33</v>
      </c>
      <c r="M34" s="24">
        <v>400</v>
      </c>
      <c r="N34" s="24">
        <v>0.2</v>
      </c>
      <c r="O34" s="24">
        <v>21.86</v>
      </c>
      <c r="P34" s="24">
        <v>1700000</v>
      </c>
      <c r="Q34" s="64"/>
    </row>
    <row r="35" spans="1:19" ht="15" thickBot="1" x14ac:dyDescent="0.35">
      <c r="A35" s="11" t="s">
        <v>28</v>
      </c>
      <c r="B35" s="12">
        <f>AVERAGE(B4:B34)</f>
        <v>65458.387096774197</v>
      </c>
      <c r="C35" s="12">
        <f t="shared" ref="C35:P35" si="1">AVERAGE(C4:C34)</f>
        <v>65.458387096774189</v>
      </c>
      <c r="D35" s="12">
        <f t="shared" si="1"/>
        <v>7.3916129032258047</v>
      </c>
      <c r="E35" s="12">
        <f t="shared" si="1"/>
        <v>7.7119354838709677</v>
      </c>
      <c r="F35" s="12">
        <f t="shared" si="1"/>
        <v>133.70967741935485</v>
      </c>
      <c r="G35" s="12">
        <f t="shared" si="1"/>
        <v>16.451612903225808</v>
      </c>
      <c r="H35" s="12">
        <f t="shared" si="1"/>
        <v>329.29032258064518</v>
      </c>
      <c r="I35" s="12">
        <f t="shared" si="1"/>
        <v>43.096774193548384</v>
      </c>
      <c r="J35" s="12">
        <f t="shared" si="1"/>
        <v>291.25806451612902</v>
      </c>
      <c r="K35" s="12">
        <f t="shared" si="1"/>
        <v>25.967741935483872</v>
      </c>
      <c r="L35" s="12" t="s">
        <v>33</v>
      </c>
      <c r="M35" s="12">
        <f t="shared" si="1"/>
        <v>503.22580645161293</v>
      </c>
      <c r="N35" s="12">
        <f t="shared" si="1"/>
        <v>0.21290322580645168</v>
      </c>
      <c r="O35" s="12">
        <f t="shared" si="1"/>
        <v>22.393548387096772</v>
      </c>
      <c r="P35" s="12">
        <f t="shared" si="1"/>
        <v>1516129.0322580645</v>
      </c>
      <c r="Q35" s="19"/>
    </row>
    <row r="36" spans="1:19" x14ac:dyDescent="0.3">
      <c r="C36" s="27">
        <f>SUM(C4:C34)</f>
        <v>2029.2099999999998</v>
      </c>
    </row>
    <row r="37" spans="1:19" x14ac:dyDescent="0.3">
      <c r="A37" s="14"/>
      <c r="B37" s="26"/>
      <c r="C37" s="26"/>
      <c r="D37" s="26"/>
      <c r="E37" s="26"/>
      <c r="F37" s="26"/>
      <c r="G37" s="26"/>
      <c r="H37" s="26"/>
      <c r="I37" s="26"/>
      <c r="J37" s="26"/>
      <c r="K37" s="26"/>
      <c r="L37" s="26"/>
      <c r="M37" s="26"/>
      <c r="N37" s="26"/>
      <c r="O37" s="26"/>
      <c r="P37" s="26"/>
    </row>
    <row r="38" spans="1:19" x14ac:dyDescent="0.3">
      <c r="A38" s="14"/>
      <c r="B38" s="27"/>
      <c r="C38" s="27"/>
      <c r="D38" s="27"/>
      <c r="E38" s="27"/>
      <c r="F38" s="27"/>
      <c r="G38" s="27"/>
      <c r="H38" s="27"/>
      <c r="I38" s="27"/>
      <c r="J38" s="27"/>
      <c r="K38" s="27"/>
      <c r="L38" s="27"/>
      <c r="M38" s="27"/>
      <c r="N38" s="27"/>
      <c r="O38" s="27"/>
      <c r="P38" s="27"/>
    </row>
    <row r="39" spans="1:19" x14ac:dyDescent="0.3">
      <c r="A39" s="14"/>
      <c r="B39" s="26"/>
      <c r="C39" s="26"/>
      <c r="D39" s="26"/>
      <c r="E39" s="26"/>
      <c r="F39" s="26"/>
      <c r="G39" s="26"/>
      <c r="H39" s="26"/>
      <c r="I39" s="26"/>
      <c r="J39" s="26"/>
      <c r="K39" s="26"/>
      <c r="L39" s="26"/>
      <c r="M39" s="26"/>
      <c r="N39" s="26"/>
      <c r="O39" s="26"/>
      <c r="P39" s="26"/>
    </row>
    <row r="40" spans="1:19" ht="40.799999999999997" customHeight="1" x14ac:dyDescent="0.3">
      <c r="A40" s="36" t="s">
        <v>29</v>
      </c>
      <c r="B40" s="36"/>
      <c r="C40" s="36" t="s">
        <v>30</v>
      </c>
      <c r="D40" s="36"/>
      <c r="E40" s="36"/>
      <c r="F40" s="36"/>
      <c r="G40" s="36"/>
      <c r="H40" s="36"/>
      <c r="I40" s="36"/>
      <c r="J40" s="36"/>
      <c r="K40" s="36"/>
      <c r="L40" s="36"/>
      <c r="M40" s="36"/>
      <c r="N40" s="36"/>
      <c r="O40" s="36"/>
      <c r="P40" s="36"/>
      <c r="Q40" s="36"/>
      <c r="S40" t="s">
        <v>37</v>
      </c>
    </row>
    <row r="42" spans="1:19" x14ac:dyDescent="0.3">
      <c r="A42" s="14" t="s">
        <v>31</v>
      </c>
      <c r="B42" s="15">
        <f>MIN(B4:B34)</f>
        <v>8510</v>
      </c>
      <c r="C42" s="15">
        <f t="shared" ref="C42:P42" si="2">MIN(C4:C34)</f>
        <v>8.51</v>
      </c>
      <c r="D42" s="15">
        <f t="shared" si="2"/>
        <v>7.32</v>
      </c>
      <c r="E42" s="15">
        <f t="shared" si="2"/>
        <v>7.65</v>
      </c>
      <c r="F42" s="15">
        <f t="shared" si="2"/>
        <v>125</v>
      </c>
      <c r="G42" s="15">
        <f t="shared" si="2"/>
        <v>13</v>
      </c>
      <c r="H42" s="15">
        <f t="shared" si="2"/>
        <v>304</v>
      </c>
      <c r="I42" s="15">
        <f t="shared" si="2"/>
        <v>36</v>
      </c>
      <c r="J42" s="15">
        <f t="shared" si="2"/>
        <v>275</v>
      </c>
      <c r="K42" s="15">
        <f t="shared" si="2"/>
        <v>23</v>
      </c>
      <c r="L42" s="15"/>
      <c r="M42" s="15">
        <f t="shared" si="2"/>
        <v>400</v>
      </c>
      <c r="N42" s="15">
        <f t="shared" si="2"/>
        <v>0.2</v>
      </c>
      <c r="O42" s="15">
        <f t="shared" si="2"/>
        <v>21.25</v>
      </c>
      <c r="P42" s="15">
        <f t="shared" si="2"/>
        <v>1300000</v>
      </c>
      <c r="Q42" s="15"/>
    </row>
    <row r="43" spans="1:19" x14ac:dyDescent="0.3">
      <c r="A43" s="14"/>
    </row>
    <row r="44" spans="1:19" x14ac:dyDescent="0.3">
      <c r="A44" s="14" t="s">
        <v>32</v>
      </c>
      <c r="B44" s="15">
        <f>MAX(B4:B34)</f>
        <v>86330</v>
      </c>
      <c r="C44" s="15">
        <f t="shared" ref="C44:P44" si="3">MAX(C4:C34)</f>
        <v>86.33</v>
      </c>
      <c r="D44" s="15">
        <f t="shared" si="3"/>
        <v>7.45</v>
      </c>
      <c r="E44" s="15">
        <f t="shared" si="3"/>
        <v>7.75</v>
      </c>
      <c r="F44" s="15">
        <f t="shared" si="3"/>
        <v>145</v>
      </c>
      <c r="G44" s="15">
        <f t="shared" si="3"/>
        <v>19</v>
      </c>
      <c r="H44" s="15">
        <f t="shared" si="3"/>
        <v>348</v>
      </c>
      <c r="I44" s="15">
        <f t="shared" si="3"/>
        <v>48</v>
      </c>
      <c r="J44" s="15">
        <f t="shared" si="3"/>
        <v>309</v>
      </c>
      <c r="K44" s="15">
        <f t="shared" si="3"/>
        <v>29</v>
      </c>
      <c r="L44" s="15"/>
      <c r="M44" s="15">
        <f t="shared" si="3"/>
        <v>700</v>
      </c>
      <c r="N44" s="15">
        <f t="shared" si="3"/>
        <v>0.3</v>
      </c>
      <c r="O44" s="15">
        <f t="shared" si="3"/>
        <v>23.63</v>
      </c>
      <c r="P44" s="15">
        <f t="shared" si="3"/>
        <v>1700000</v>
      </c>
      <c r="Q44" s="15"/>
    </row>
  </sheetData>
  <mergeCells count="14">
    <mergeCell ref="C40:Q40"/>
    <mergeCell ref="A40:B40"/>
    <mergeCell ref="A1:Q1"/>
    <mergeCell ref="A2:A3"/>
    <mergeCell ref="B2:C2"/>
    <mergeCell ref="D2:E2"/>
    <mergeCell ref="F2:G2"/>
    <mergeCell ref="H2:I2"/>
    <mergeCell ref="J2:K2"/>
    <mergeCell ref="L2:M2"/>
    <mergeCell ref="O2:P2"/>
    <mergeCell ref="Q2:Q3"/>
    <mergeCell ref="Q29:Q34"/>
    <mergeCell ref="Q4:Q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Naini-1</vt:lpstr>
      <vt:lpstr>Rajapur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2024-08-02T12:40:27Z</dcterms:modified>
</cp:coreProperties>
</file>