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/>
  <xr:revisionPtr revIDLastSave="0" documentId="13_ncr:1_{8F078154-CED7-46C4-88D9-A28A3D3F6A41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Naini-1" sheetId="1" r:id="rId1"/>
    <sheet name="Rajapur" sheetId="2" r:id="rId2"/>
  </sheets>
  <definedNames>
    <definedName name="_xlnm.Print_Area" localSheetId="1">Rajapur!$A$1:$Q$44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2" l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4" i="1"/>
  <c r="C35" i="1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4" i="2"/>
  <c r="B42" i="2" l="1"/>
  <c r="C41" i="1"/>
  <c r="D41" i="1"/>
  <c r="E41" i="1"/>
  <c r="F41" i="1"/>
  <c r="G41" i="1"/>
  <c r="H41" i="1"/>
  <c r="I41" i="1"/>
  <c r="J41" i="1"/>
  <c r="K41" i="1"/>
  <c r="M41" i="1"/>
  <c r="N41" i="1"/>
  <c r="O41" i="1"/>
  <c r="P41" i="1"/>
  <c r="C43" i="1"/>
  <c r="D43" i="1"/>
  <c r="E43" i="1"/>
  <c r="F43" i="1"/>
  <c r="G43" i="1"/>
  <c r="H43" i="1"/>
  <c r="I43" i="1"/>
  <c r="J43" i="1"/>
  <c r="K43" i="1"/>
  <c r="M43" i="1"/>
  <c r="N43" i="1"/>
  <c r="O43" i="1"/>
  <c r="P43" i="1"/>
  <c r="B43" i="1"/>
  <c r="B41" i="1"/>
  <c r="C34" i="1"/>
  <c r="D34" i="1"/>
  <c r="E34" i="1"/>
  <c r="F34" i="1"/>
  <c r="G34" i="1"/>
  <c r="H34" i="1"/>
  <c r="I34" i="1"/>
  <c r="J34" i="1"/>
  <c r="K34" i="1"/>
  <c r="M34" i="1"/>
  <c r="N34" i="1"/>
  <c r="O34" i="1"/>
  <c r="P34" i="1"/>
  <c r="B34" i="1"/>
  <c r="C34" i="2"/>
  <c r="D34" i="2"/>
  <c r="E34" i="2"/>
  <c r="F34" i="2"/>
  <c r="G34" i="2"/>
  <c r="H34" i="2"/>
  <c r="I34" i="2"/>
  <c r="J34" i="2"/>
  <c r="K34" i="2"/>
  <c r="M34" i="2"/>
  <c r="N34" i="2"/>
  <c r="O34" i="2"/>
  <c r="P34" i="2"/>
  <c r="B34" i="2"/>
  <c r="M42" i="2"/>
  <c r="N42" i="2"/>
  <c r="O42" i="2"/>
  <c r="P42" i="2"/>
  <c r="M44" i="2"/>
  <c r="N44" i="2"/>
  <c r="O44" i="2"/>
  <c r="P44" i="2"/>
  <c r="K44" i="2"/>
  <c r="J44" i="2"/>
  <c r="I44" i="2"/>
  <c r="H44" i="2"/>
  <c r="G44" i="2"/>
  <c r="F44" i="2"/>
  <c r="E44" i="2"/>
  <c r="D44" i="2"/>
  <c r="C44" i="2"/>
  <c r="K42" i="2"/>
  <c r="J42" i="2"/>
  <c r="I42" i="2"/>
  <c r="H42" i="2"/>
  <c r="G42" i="2"/>
  <c r="F42" i="2"/>
  <c r="E42" i="2"/>
  <c r="D42" i="2"/>
  <c r="C42" i="2"/>
  <c r="B44" i="2" l="1"/>
</calcChain>
</file>

<file path=xl/sharedStrings.xml><?xml version="1.0" encoding="utf-8"?>
<sst xmlns="http://schemas.openxmlformats.org/spreadsheetml/2006/main" count="125" uniqueCount="35">
  <si>
    <r>
      <rPr>
        <b/>
        <u/>
        <sz val="26"/>
        <color rgb="FF1F3864"/>
        <rFont val="Arial"/>
        <family val="2"/>
      </rPr>
      <t>Naini-I STP, 80 MLD STP at Prayagraj</t>
    </r>
    <r>
      <rPr>
        <b/>
        <u/>
        <sz val="24"/>
        <color rgb="FF1F3864"/>
        <rFont val="Arial"/>
        <family val="2"/>
      </rPr>
      <t xml:space="preserve">
</t>
    </r>
    <r>
      <rPr>
        <b/>
        <u/>
        <sz val="22"/>
        <color rgb="FF1F3864"/>
        <rFont val="Arial"/>
        <family val="2"/>
      </rPr>
      <t xml:space="preserve"> INLET FLOW &amp; QUALITY REPORT</t>
    </r>
  </si>
  <si>
    <t>Date</t>
  </si>
  <si>
    <t>Daily Feed Quantity  
MLD
(Design-
80 MLD)</t>
  </si>
  <si>
    <t>pH</t>
  </si>
  <si>
    <t>BOD (mg/l)</t>
  </si>
  <si>
    <t>COD (mg/l)</t>
  </si>
  <si>
    <t>TSS  (mg/l)</t>
  </si>
  <si>
    <t xml:space="preserve">FECAL COLIFORM </t>
  </si>
  <si>
    <t xml:space="preserve">FRC </t>
  </si>
  <si>
    <t>DEWATERED SLUDGE</t>
  </si>
  <si>
    <t>REMARKS</t>
  </si>
  <si>
    <t>M3</t>
  </si>
  <si>
    <t>MLD</t>
  </si>
  <si>
    <t>Inlet pH 
(Design- &lt;9)</t>
  </si>
  <si>
    <t>Inlet BOD 
(Design- &lt;250 mg/l)</t>
  </si>
  <si>
    <t>Final
BOD (Design - &lt;30 mg/l)</t>
  </si>
  <si>
    <t>Inlet COD
 (Design- &lt;500 mg/l)</t>
  </si>
  <si>
    <t>Final COD (Design  - &lt;50 mg/l)</t>
  </si>
  <si>
    <t>Inlet TSS
 (Design- &lt;500 mg/l)</t>
  </si>
  <si>
    <t>FinalTSS (Design  - &lt;50 mg/l)</t>
  </si>
  <si>
    <r>
      <t>Inlet (Design - NA</t>
    </r>
    <r>
      <rPr>
        <b/>
        <sz val="9"/>
        <color rgb="FF1F3864"/>
        <rFont val="Calibri"/>
        <family val="2"/>
      </rPr>
      <t>)</t>
    </r>
  </si>
  <si>
    <t>Final (Design - &lt;1000 MPN/100 ml)</t>
  </si>
  <si>
    <t>Final (Design - 0.2 mg/l)</t>
  </si>
  <si>
    <t>Outlet Concentration
(&gt;20%)</t>
  </si>
  <si>
    <t>Fecal Coliform
(20,00,000 MPN/gTS)</t>
  </si>
  <si>
    <t>Daily Feed Quantity  
MLD
(Design-
60 MLD)</t>
  </si>
  <si>
    <t>Final
pH (Design- 6.5 to 9.0)</t>
  </si>
  <si>
    <t>Rajapur STP, 60 MLD STP at Prayagraj
 INLET FLOW &amp; QUALITY REPORT</t>
  </si>
  <si>
    <t>Average</t>
  </si>
  <si>
    <t>Source:</t>
  </si>
  <si>
    <t>Logbook of Labarotory at Sewage Treament Plant</t>
  </si>
  <si>
    <t>Min</t>
  </si>
  <si>
    <t>Max</t>
  </si>
  <si>
    <t>NA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</si>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</sst>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u/>
      <sz val="24"/>
      <color rgb="FF1F3864"/>
      <name val="Arial"/>
      <family val="2"/>
    </font>
    <font>
      <b/>
      <u/>
      <sz val="26"/>
      <color rgb="FF1F3864"/>
      <name val="Arial"/>
      <family val="2"/>
    </font>
    <font>
      <b/>
      <u/>
      <sz val="22"/>
      <color rgb="FF1F3864"/>
      <name val="Arial"/>
      <family val="2"/>
    </font>
    <font>
      <sz val="11"/>
      <name val="Calibri"/>
      <family val="2"/>
    </font>
    <font>
      <b/>
      <sz val="12"/>
      <color rgb="FF1F3864"/>
      <name val="Arial"/>
      <family val="2"/>
    </font>
    <font>
      <sz val="12"/>
      <name val="Calibri"/>
      <family val="2"/>
    </font>
    <font>
      <b/>
      <sz val="12"/>
      <name val="Arial"/>
      <family val="2"/>
    </font>
    <font>
      <b/>
      <sz val="14"/>
      <color rgb="FF1F3864"/>
      <name val="Arial"/>
      <family val="2"/>
    </font>
    <font>
      <b/>
      <sz val="14"/>
      <name val="Arial"/>
      <family val="2"/>
    </font>
    <font>
      <b/>
      <sz val="10"/>
      <color rgb="FF1F3864"/>
      <name val="Arial"/>
      <family val="2"/>
    </font>
    <font>
      <b/>
      <sz val="9"/>
      <color rgb="FF1F3864"/>
      <name val="Calibri"/>
      <family val="2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E1FF"/>
        <bgColor rgb="FFFFE1FF"/>
      </patternFill>
    </fill>
    <fill>
      <patternFill patternType="solid">
        <fgColor rgb="FFFFF9E5"/>
        <bgColor rgb="FFFFF9E5"/>
      </patternFill>
    </fill>
    <fill>
      <patternFill patternType="solid">
        <fgColor rgb="FFFFBDBD"/>
        <bgColor rgb="FF66FFFF"/>
      </patternFill>
    </fill>
    <fill>
      <patternFill patternType="solid">
        <fgColor rgb="FFFFBDB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rgb="FF66FFFF"/>
      </patternFill>
    </fill>
    <fill>
      <patternFill patternType="solid">
        <fgColor rgb="FF00B0F0"/>
        <bgColor indexed="64"/>
      </patternFill>
    </fill>
    <fill>
      <patternFill patternType="solid">
        <fgColor rgb="FFCCFF66"/>
        <bgColor rgb="FFCCFF66"/>
      </patternFill>
    </fill>
    <fill>
      <patternFill patternType="solid">
        <fgColor rgb="FFE2EFD9"/>
        <bgColor rgb="FFE2EFD9"/>
      </patternFill>
    </fill>
    <fill>
      <patternFill patternType="solid">
        <fgColor rgb="FFFFE575"/>
        <bgColor rgb="FFFFE575"/>
      </patternFill>
    </fill>
    <fill>
      <patternFill patternType="solid">
        <fgColor rgb="FFFFFFC5"/>
        <bgColor rgb="FFFFFFC5"/>
      </patternFill>
    </fill>
    <fill>
      <patternFill patternType="solid">
        <fgColor rgb="FFFFFF00"/>
        <bgColor rgb="FF66FFFF"/>
      </patternFill>
    </fill>
    <fill>
      <patternFill patternType="solid">
        <fgColor rgb="FF00B0F0"/>
        <bgColor rgb="FFCCFF66"/>
      </patternFill>
    </fill>
  </fills>
  <borders count="3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5" fillId="10" borderId="7" xfId="0" applyFont="1" applyFill="1" applyBorder="1" applyAlignment="1">
      <alignment horizontal="center" vertical="center" wrapText="1"/>
    </xf>
    <xf numFmtId="0" fontId="10" fillId="12" borderId="13" xfId="0" applyFont="1" applyFill="1" applyBorder="1" applyAlignment="1">
      <alignment horizontal="center" vertical="center" wrapText="1"/>
    </xf>
    <xf numFmtId="0" fontId="10" fillId="12" borderId="14" xfId="0" applyFont="1" applyFill="1" applyBorder="1" applyAlignment="1">
      <alignment horizontal="center" vertical="center" wrapText="1"/>
    </xf>
    <xf numFmtId="0" fontId="10" fillId="13" borderId="15" xfId="0" applyFont="1" applyFill="1" applyBorder="1" applyAlignment="1">
      <alignment horizontal="center" vertical="center" wrapText="1"/>
    </xf>
    <xf numFmtId="0" fontId="10" fillId="7" borderId="15" xfId="0" applyFont="1" applyFill="1" applyBorder="1" applyAlignment="1">
      <alignment horizontal="center" vertical="center" wrapText="1"/>
    </xf>
    <xf numFmtId="0" fontId="10" fillId="14" borderId="15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10" fillId="10" borderId="15" xfId="0" applyFont="1" applyFill="1" applyBorder="1" applyAlignment="1">
      <alignment horizontal="center" vertical="center" wrapText="1"/>
    </xf>
    <xf numFmtId="0" fontId="10" fillId="10" borderId="16" xfId="0" applyFont="1" applyFill="1" applyBorder="1" applyAlignment="1">
      <alignment horizontal="center" vertical="center" wrapText="1"/>
    </xf>
    <xf numFmtId="0" fontId="10" fillId="13" borderId="19" xfId="0" applyFont="1" applyFill="1" applyBorder="1" applyAlignment="1">
      <alignment horizontal="center" vertical="center" wrapText="1"/>
    </xf>
    <xf numFmtId="15" fontId="14" fillId="0" borderId="19" xfId="0" applyNumberFormat="1" applyFont="1" applyBorder="1" applyAlignment="1">
      <alignment horizontal="center" vertical="center" wrapText="1"/>
    </xf>
    <xf numFmtId="2" fontId="14" fillId="0" borderId="22" xfId="0" applyNumberFormat="1" applyFont="1" applyBorder="1" applyAlignment="1">
      <alignment horizontal="center"/>
    </xf>
    <xf numFmtId="0" fontId="12" fillId="0" borderId="0" xfId="0" applyFont="1" applyAlignment="1">
      <alignment horizontal="left"/>
    </xf>
    <xf numFmtId="2" fontId="0" fillId="0" borderId="0" xfId="0" applyNumberFormat="1"/>
    <xf numFmtId="2" fontId="13" fillId="0" borderId="27" xfId="0" applyNumberFormat="1" applyFont="1" applyBorder="1" applyAlignment="1">
      <alignment horizontal="left" vertical="center" wrapText="1"/>
    </xf>
    <xf numFmtId="0" fontId="0" fillId="0" borderId="2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5" fillId="0" borderId="18" xfId="0" applyFont="1" applyBorder="1" applyAlignment="1">
      <alignment horizontal="center"/>
    </xf>
    <xf numFmtId="0" fontId="10" fillId="13" borderId="11" xfId="0" applyFont="1" applyFill="1" applyBorder="1" applyAlignment="1">
      <alignment horizontal="center" vertical="center" wrapText="1"/>
    </xf>
    <xf numFmtId="15" fontId="14" fillId="0" borderId="20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2" fontId="13" fillId="0" borderId="21" xfId="0" applyNumberFormat="1" applyFont="1" applyBorder="1" applyAlignment="1">
      <alignment horizontal="center" vertical="center"/>
    </xf>
    <xf numFmtId="1" fontId="13" fillId="0" borderId="21" xfId="0" applyNumberFormat="1" applyFont="1" applyBorder="1" applyAlignment="1">
      <alignment horizontal="center" vertical="center"/>
    </xf>
    <xf numFmtId="1" fontId="13" fillId="0" borderId="21" xfId="0" applyNumberFormat="1" applyFont="1" applyBorder="1" applyAlignment="1">
      <alignment horizontal="center" vertical="center" wrapText="1"/>
    </xf>
    <xf numFmtId="2" fontId="0" fillId="0" borderId="21" xfId="0" applyNumberFormat="1" applyBorder="1" applyAlignment="1">
      <alignment horizontal="center" vertical="center"/>
    </xf>
    <xf numFmtId="2" fontId="13" fillId="0" borderId="10" xfId="0" applyNumberFormat="1" applyFont="1" applyBorder="1" applyAlignment="1">
      <alignment horizontal="left" vertical="center" wrapText="1"/>
    </xf>
    <xf numFmtId="0" fontId="0" fillId="0" borderId="29" xfId="0" applyBorder="1" applyAlignment="1">
      <alignment horizontal="center" vertical="center"/>
    </xf>
    <xf numFmtId="0" fontId="0" fillId="0" borderId="21" xfId="0" quotePrefix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5" fontId="13" fillId="0" borderId="30" xfId="0" applyNumberFormat="1" applyFont="1" applyBorder="1" applyAlignment="1">
      <alignment horizontal="center" vertical="center" wrapText="1"/>
    </xf>
    <xf numFmtId="15" fontId="13" fillId="0" borderId="31" xfId="0" applyNumberFormat="1" applyFont="1" applyBorder="1" applyAlignment="1">
      <alignment horizontal="center" vertical="center" wrapText="1"/>
    </xf>
    <xf numFmtId="2" fontId="13" fillId="0" borderId="27" xfId="0" applyNumberFormat="1" applyFont="1" applyBorder="1" applyAlignment="1">
      <alignment vertical="center" wrapText="1"/>
    </xf>
    <xf numFmtId="15" fontId="13" fillId="0" borderId="32" xfId="0" applyNumberFormat="1" applyFont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 vertical="center"/>
    </xf>
    <xf numFmtId="2" fontId="0" fillId="0" borderId="23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5" xfId="0" applyBorder="1" applyAlignment="1">
      <alignment horizontal="center" vertical="center"/>
    </xf>
    <xf numFmtId="2" fontId="13" fillId="0" borderId="16" xfId="0" applyNumberFormat="1" applyFont="1" applyBorder="1" applyAlignment="1">
      <alignment horizontal="left" vertical="center" wrapText="1"/>
    </xf>
    <xf numFmtId="2" fontId="0" fillId="0" borderId="0" xfId="0" applyNumberFormat="1" applyAlignment="1">
      <alignment horizontal="center" vertical="center"/>
    </xf>
    <xf numFmtId="15" fontId="13" fillId="0" borderId="35" xfId="0" applyNumberFormat="1" applyFont="1" applyBorder="1" applyAlignment="1">
      <alignment horizontal="center" vertical="center" wrapText="1"/>
    </xf>
    <xf numFmtId="2" fontId="0" fillId="0" borderId="15" xfId="0" applyNumberFormat="1" applyBorder="1" applyAlignment="1">
      <alignment horizontal="center" vertical="center"/>
    </xf>
    <xf numFmtId="0" fontId="10" fillId="12" borderId="37" xfId="0" applyFont="1" applyFill="1" applyBorder="1" applyAlignment="1">
      <alignment horizontal="center" vertical="center" wrapText="1"/>
    </xf>
    <xf numFmtId="0" fontId="10" fillId="12" borderId="38" xfId="0" applyFont="1" applyFill="1" applyBorder="1" applyAlignment="1">
      <alignment horizontal="center" vertical="center" wrapText="1"/>
    </xf>
    <xf numFmtId="0" fontId="10" fillId="13" borderId="33" xfId="0" applyFont="1" applyFill="1" applyBorder="1" applyAlignment="1">
      <alignment horizontal="center" vertical="center" wrapText="1"/>
    </xf>
    <xf numFmtId="0" fontId="10" fillId="7" borderId="33" xfId="0" applyFont="1" applyFill="1" applyBorder="1" applyAlignment="1">
      <alignment horizontal="center" vertical="center" wrapText="1"/>
    </xf>
    <xf numFmtId="0" fontId="10" fillId="14" borderId="33" xfId="0" applyFont="1" applyFill="1" applyBorder="1" applyAlignment="1">
      <alignment horizontal="center" vertical="center" wrapText="1"/>
    </xf>
    <xf numFmtId="0" fontId="10" fillId="9" borderId="33" xfId="0" applyFont="1" applyFill="1" applyBorder="1" applyAlignment="1">
      <alignment horizontal="center" vertical="center" wrapText="1"/>
    </xf>
    <xf numFmtId="0" fontId="10" fillId="10" borderId="33" xfId="0" applyFont="1" applyFill="1" applyBorder="1" applyAlignment="1">
      <alignment horizontal="center" vertical="center" wrapText="1"/>
    </xf>
    <xf numFmtId="0" fontId="10" fillId="10" borderId="34" xfId="0" applyFont="1" applyFill="1" applyBorder="1" applyAlignment="1">
      <alignment horizontal="center" vertical="center" wrapText="1"/>
    </xf>
    <xf numFmtId="2" fontId="14" fillId="0" borderId="24" xfId="0" applyNumberFormat="1" applyFont="1" applyBorder="1" applyAlignment="1">
      <alignment horizontal="center" vertical="center"/>
    </xf>
    <xf numFmtId="0" fontId="15" fillId="0" borderId="25" xfId="0" applyFont="1" applyBorder="1"/>
    <xf numFmtId="2" fontId="13" fillId="0" borderId="21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0" borderId="36" xfId="0" applyFont="1" applyBorder="1"/>
    <xf numFmtId="0" fontId="5" fillId="4" borderId="5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/>
    </xf>
    <xf numFmtId="0" fontId="8" fillId="7" borderId="7" xfId="0" applyFont="1" applyFill="1" applyBorder="1" applyAlignment="1">
      <alignment horizontal="center" vertical="center" wrapText="1"/>
    </xf>
    <xf numFmtId="0" fontId="4" fillId="0" borderId="7" xfId="0" applyFont="1" applyBorder="1"/>
    <xf numFmtId="0" fontId="9" fillId="8" borderId="8" xfId="0" applyFont="1" applyFill="1" applyBorder="1" applyAlignment="1">
      <alignment horizontal="center" vertical="center"/>
    </xf>
    <xf numFmtId="0" fontId="9" fillId="8" borderId="9" xfId="0" applyFont="1" applyFill="1" applyBorder="1" applyAlignment="1">
      <alignment horizontal="center" vertical="center"/>
    </xf>
    <xf numFmtId="0" fontId="8" fillId="9" borderId="7" xfId="0" applyFont="1" applyFill="1" applyBorder="1" applyAlignment="1">
      <alignment horizontal="center" vertical="center" wrapText="1"/>
    </xf>
    <xf numFmtId="0" fontId="5" fillId="10" borderId="7" xfId="0" applyFont="1" applyFill="1" applyBorder="1" applyAlignment="1">
      <alignment horizontal="center" vertical="center" wrapText="1"/>
    </xf>
    <xf numFmtId="0" fontId="5" fillId="10" borderId="10" xfId="0" applyFont="1" applyFill="1" applyBorder="1" applyAlignment="1">
      <alignment horizontal="center" vertical="center" wrapText="1"/>
    </xf>
    <xf numFmtId="0" fontId="5" fillId="11" borderId="11" xfId="0" applyFont="1" applyFill="1" applyBorder="1" applyAlignment="1">
      <alignment horizontal="center" vertical="center" wrapText="1"/>
    </xf>
    <xf numFmtId="0" fontId="4" fillId="0" borderId="28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12" xfId="0" applyFont="1" applyBorder="1"/>
    <xf numFmtId="0" fontId="6" fillId="5" borderId="6" xfId="0" applyFont="1" applyFill="1" applyBorder="1"/>
    <xf numFmtId="0" fontId="4" fillId="0" borderId="2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60961</xdr:colOff>
      <xdr:row>0</xdr:row>
      <xdr:rowOff>62864</xdr:rowOff>
    </xdr:from>
    <xdr:ext cx="1032510" cy="851535"/>
    <xdr:pic>
      <xdr:nvPicPr>
        <xdr:cNvPr id="4" name="image1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1" y="62864"/>
          <a:ext cx="1032510" cy="85153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15</xdr:col>
      <xdr:colOff>54610</xdr:colOff>
      <xdr:row>0</xdr:row>
      <xdr:rowOff>76200</xdr:rowOff>
    </xdr:from>
    <xdr:to>
      <xdr:col>16</xdr:col>
      <xdr:colOff>1442720</xdr:colOff>
      <xdr:row>0</xdr:row>
      <xdr:rowOff>914400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86290" y="76200"/>
          <a:ext cx="2150110" cy="838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116205</xdr:colOff>
      <xdr:row>0</xdr:row>
      <xdr:rowOff>108585</xdr:rowOff>
    </xdr:from>
    <xdr:ext cx="809625" cy="6858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6205" y="108585"/>
          <a:ext cx="809625" cy="685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15</xdr:col>
      <xdr:colOff>160020</xdr:colOff>
      <xdr:row>0</xdr:row>
      <xdr:rowOff>118315</xdr:rowOff>
    </xdr:from>
    <xdr:to>
      <xdr:col>16</xdr:col>
      <xdr:colOff>1432560</xdr:colOff>
      <xdr:row>0</xdr:row>
      <xdr:rowOff>807720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58300" y="118315"/>
          <a:ext cx="2011680" cy="6894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R43"/>
  <sheetViews>
    <sheetView zoomScaleNormal="100" workbookViewId="0">
      <selection activeCell="F4" sqref="F4:F33"/>
    </sheetView>
  </sheetViews>
  <sheetFormatPr defaultRowHeight="14.4" x14ac:dyDescent="0.3"/>
  <cols>
    <col min="1" max="1" width="10.88671875" bestFit="1" customWidth="1"/>
    <col min="2" max="2" width="11.5546875" bestFit="1" customWidth="1"/>
    <col min="3" max="3" width="9.5546875" customWidth="1"/>
    <col min="12" max="12" width="9.88671875" customWidth="1"/>
    <col min="13" max="13" width="12.44140625" customWidth="1"/>
    <col min="16" max="16" width="11.109375" customWidth="1"/>
    <col min="17" max="17" width="22.6640625" customWidth="1"/>
  </cols>
  <sheetData>
    <row r="1" spans="1:17" ht="78" customHeight="1" thickBot="1" x14ac:dyDescent="0.35">
      <c r="A1" s="55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7"/>
    </row>
    <row r="2" spans="1:17" ht="79.2" customHeight="1" thickBot="1" x14ac:dyDescent="0.35">
      <c r="A2" s="58" t="s">
        <v>1</v>
      </c>
      <c r="B2" s="60" t="s">
        <v>2</v>
      </c>
      <c r="C2" s="61"/>
      <c r="D2" s="62" t="s">
        <v>3</v>
      </c>
      <c r="E2" s="62"/>
      <c r="F2" s="63" t="s">
        <v>4</v>
      </c>
      <c r="G2" s="64"/>
      <c r="H2" s="65" t="s">
        <v>5</v>
      </c>
      <c r="I2" s="66"/>
      <c r="J2" s="67" t="s">
        <v>6</v>
      </c>
      <c r="K2" s="64"/>
      <c r="L2" s="68" t="s">
        <v>7</v>
      </c>
      <c r="M2" s="64"/>
      <c r="N2" s="1" t="s">
        <v>8</v>
      </c>
      <c r="O2" s="68" t="s">
        <v>9</v>
      </c>
      <c r="P2" s="69"/>
      <c r="Q2" s="70" t="s">
        <v>10</v>
      </c>
    </row>
    <row r="3" spans="1:17" ht="66.599999999999994" thickBot="1" x14ac:dyDescent="0.35">
      <c r="A3" s="59"/>
      <c r="B3" s="42" t="s">
        <v>11</v>
      </c>
      <c r="C3" s="43" t="s">
        <v>12</v>
      </c>
      <c r="D3" s="44" t="s">
        <v>13</v>
      </c>
      <c r="E3" s="19" t="s">
        <v>26</v>
      </c>
      <c r="F3" s="45" t="s">
        <v>14</v>
      </c>
      <c r="G3" s="45" t="s">
        <v>15</v>
      </c>
      <c r="H3" s="46" t="s">
        <v>16</v>
      </c>
      <c r="I3" s="46" t="s">
        <v>17</v>
      </c>
      <c r="J3" s="47" t="s">
        <v>18</v>
      </c>
      <c r="K3" s="47" t="s">
        <v>19</v>
      </c>
      <c r="L3" s="48" t="s">
        <v>20</v>
      </c>
      <c r="M3" s="48" t="s">
        <v>21</v>
      </c>
      <c r="N3" s="48" t="s">
        <v>22</v>
      </c>
      <c r="O3" s="48" t="s">
        <v>23</v>
      </c>
      <c r="P3" s="49" t="s">
        <v>24</v>
      </c>
      <c r="Q3" s="71"/>
    </row>
    <row r="4" spans="1:17" x14ac:dyDescent="0.3">
      <c r="A4" s="30">
        <v>45231</v>
      </c>
      <c r="B4" s="21">
        <f>C4*1000</f>
        <v>114200</v>
      </c>
      <c r="C4" s="34">
        <v>114.2</v>
      </c>
      <c r="D4" s="34">
        <v>7.15</v>
      </c>
      <c r="E4" s="21">
        <v>7.69</v>
      </c>
      <c r="F4" s="21">
        <v>140</v>
      </c>
      <c r="G4" s="21">
        <v>22</v>
      </c>
      <c r="H4" s="21">
        <v>316</v>
      </c>
      <c r="I4" s="21">
        <v>42</v>
      </c>
      <c r="J4" s="21">
        <v>282</v>
      </c>
      <c r="K4" s="21">
        <v>36</v>
      </c>
      <c r="L4" s="21" t="s">
        <v>33</v>
      </c>
      <c r="M4" s="21">
        <v>500</v>
      </c>
      <c r="N4" s="21">
        <v>0.2</v>
      </c>
      <c r="O4" s="34">
        <v>24.6</v>
      </c>
      <c r="P4" s="21">
        <v>1700000</v>
      </c>
      <c r="Q4" s="26"/>
    </row>
    <row r="5" spans="1:17" x14ac:dyDescent="0.3">
      <c r="A5" s="31">
        <v>45232</v>
      </c>
      <c r="B5" s="17">
        <f t="shared" ref="B5:B33" si="0">C5*1000</f>
        <v>111600</v>
      </c>
      <c r="C5" s="25">
        <v>111.6</v>
      </c>
      <c r="D5" s="25">
        <v>7.23</v>
      </c>
      <c r="E5" s="17">
        <v>7.61</v>
      </c>
      <c r="F5" s="17">
        <v>125</v>
      </c>
      <c r="G5" s="17">
        <v>20</v>
      </c>
      <c r="H5" s="17">
        <v>305</v>
      </c>
      <c r="I5" s="17">
        <v>40</v>
      </c>
      <c r="J5" s="17">
        <v>275</v>
      </c>
      <c r="K5" s="17">
        <v>39</v>
      </c>
      <c r="L5" s="17" t="s">
        <v>33</v>
      </c>
      <c r="M5" s="17">
        <v>700</v>
      </c>
      <c r="N5" s="17">
        <v>0.3</v>
      </c>
      <c r="O5" s="25">
        <v>23.75</v>
      </c>
      <c r="P5" s="17">
        <v>1400000</v>
      </c>
      <c r="Q5" s="15"/>
    </row>
    <row r="6" spans="1:17" x14ac:dyDescent="0.3">
      <c r="A6" s="31">
        <v>45233</v>
      </c>
      <c r="B6" s="17">
        <f t="shared" si="0"/>
        <v>101580</v>
      </c>
      <c r="C6" s="25">
        <v>101.58</v>
      </c>
      <c r="D6" s="25">
        <v>7.28</v>
      </c>
      <c r="E6" s="17">
        <v>7.56</v>
      </c>
      <c r="F6" s="17">
        <v>135</v>
      </c>
      <c r="G6" s="17">
        <v>19</v>
      </c>
      <c r="H6" s="17">
        <v>298</v>
      </c>
      <c r="I6" s="17">
        <v>44</v>
      </c>
      <c r="J6" s="17">
        <v>281</v>
      </c>
      <c r="K6" s="17">
        <v>41</v>
      </c>
      <c r="L6" s="17" t="s">
        <v>33</v>
      </c>
      <c r="M6" s="17">
        <v>400</v>
      </c>
      <c r="N6" s="17">
        <v>0.2</v>
      </c>
      <c r="O6" s="25">
        <v>24.48</v>
      </c>
      <c r="P6" s="17">
        <v>1100000</v>
      </c>
      <c r="Q6" s="15"/>
    </row>
    <row r="7" spans="1:17" x14ac:dyDescent="0.3">
      <c r="A7" s="31">
        <v>45234</v>
      </c>
      <c r="B7" s="17">
        <f t="shared" si="0"/>
        <v>102010</v>
      </c>
      <c r="C7" s="25">
        <v>102.01</v>
      </c>
      <c r="D7" s="25">
        <v>7.24</v>
      </c>
      <c r="E7" s="17">
        <v>7.62</v>
      </c>
      <c r="F7" s="17">
        <v>123</v>
      </c>
      <c r="G7" s="17">
        <v>21</v>
      </c>
      <c r="H7" s="17">
        <v>304</v>
      </c>
      <c r="I7" s="17">
        <v>43</v>
      </c>
      <c r="J7" s="17">
        <v>278</v>
      </c>
      <c r="K7" s="17">
        <v>40</v>
      </c>
      <c r="L7" s="17" t="s">
        <v>33</v>
      </c>
      <c r="M7" s="17">
        <v>600</v>
      </c>
      <c r="N7" s="17">
        <v>0.3</v>
      </c>
      <c r="O7" s="25">
        <v>24.13</v>
      </c>
      <c r="P7" s="17">
        <v>1300000</v>
      </c>
      <c r="Q7" s="15"/>
    </row>
    <row r="8" spans="1:17" x14ac:dyDescent="0.3">
      <c r="A8" s="31">
        <v>45235</v>
      </c>
      <c r="B8" s="17">
        <f t="shared" si="0"/>
        <v>103470</v>
      </c>
      <c r="C8" s="25">
        <v>103.47</v>
      </c>
      <c r="D8" s="25">
        <v>7.26</v>
      </c>
      <c r="E8" s="17">
        <v>7.56</v>
      </c>
      <c r="F8" s="17">
        <v>140</v>
      </c>
      <c r="G8" s="17">
        <v>23</v>
      </c>
      <c r="H8" s="17">
        <v>311</v>
      </c>
      <c r="I8" s="28">
        <v>46</v>
      </c>
      <c r="J8" s="17">
        <v>271</v>
      </c>
      <c r="K8" s="17">
        <v>42</v>
      </c>
      <c r="L8" s="17" t="s">
        <v>33</v>
      </c>
      <c r="M8" s="17">
        <v>500</v>
      </c>
      <c r="N8" s="17">
        <v>0.2</v>
      </c>
      <c r="O8" s="25">
        <v>24.49</v>
      </c>
      <c r="P8" s="17">
        <v>1200000</v>
      </c>
      <c r="Q8" s="15"/>
    </row>
    <row r="9" spans="1:17" x14ac:dyDescent="0.3">
      <c r="A9" s="31">
        <v>45236</v>
      </c>
      <c r="B9" s="17">
        <f t="shared" si="0"/>
        <v>107000</v>
      </c>
      <c r="C9" s="25">
        <v>107</v>
      </c>
      <c r="D9" s="25">
        <v>7.21</v>
      </c>
      <c r="E9" s="17">
        <v>7.61</v>
      </c>
      <c r="F9" s="17">
        <v>130</v>
      </c>
      <c r="G9" s="17">
        <v>21</v>
      </c>
      <c r="H9" s="17">
        <v>308</v>
      </c>
      <c r="I9" s="17">
        <v>44</v>
      </c>
      <c r="J9" s="17">
        <v>268</v>
      </c>
      <c r="K9" s="17">
        <v>40</v>
      </c>
      <c r="L9" s="17" t="s">
        <v>33</v>
      </c>
      <c r="M9" s="17">
        <v>700</v>
      </c>
      <c r="N9" s="17">
        <v>0.3</v>
      </c>
      <c r="O9" s="25">
        <v>24.9</v>
      </c>
      <c r="P9" s="17">
        <v>1400000</v>
      </c>
      <c r="Q9" s="15"/>
    </row>
    <row r="10" spans="1:17" x14ac:dyDescent="0.3">
      <c r="A10" s="31">
        <v>45237</v>
      </c>
      <c r="B10" s="17">
        <f t="shared" si="0"/>
        <v>111700</v>
      </c>
      <c r="C10" s="52">
        <v>111.7</v>
      </c>
      <c r="D10" s="22">
        <v>7.28</v>
      </c>
      <c r="E10" s="22">
        <v>7.56</v>
      </c>
      <c r="F10" s="23">
        <v>135</v>
      </c>
      <c r="G10" s="23">
        <v>20</v>
      </c>
      <c r="H10" s="23">
        <v>312</v>
      </c>
      <c r="I10" s="23">
        <v>42</v>
      </c>
      <c r="J10" s="23">
        <v>284</v>
      </c>
      <c r="K10" s="23">
        <v>40</v>
      </c>
      <c r="L10" s="17" t="s">
        <v>33</v>
      </c>
      <c r="M10" s="24">
        <v>400</v>
      </c>
      <c r="N10" s="17">
        <v>0.3</v>
      </c>
      <c r="O10" s="25">
        <v>24.6</v>
      </c>
      <c r="P10" s="17">
        <v>1100000</v>
      </c>
      <c r="Q10" s="15"/>
    </row>
    <row r="11" spans="1:17" x14ac:dyDescent="0.3">
      <c r="A11" s="31">
        <v>45238</v>
      </c>
      <c r="B11" s="17">
        <f t="shared" si="0"/>
        <v>113340</v>
      </c>
      <c r="C11" s="25">
        <v>113.34</v>
      </c>
      <c r="D11" s="25">
        <v>7.44</v>
      </c>
      <c r="E11" s="17">
        <v>7.53</v>
      </c>
      <c r="F11" s="17">
        <v>130</v>
      </c>
      <c r="G11" s="17">
        <v>19</v>
      </c>
      <c r="H11" s="17">
        <v>298</v>
      </c>
      <c r="I11" s="17">
        <v>40</v>
      </c>
      <c r="J11" s="17">
        <v>279</v>
      </c>
      <c r="K11" s="17">
        <v>38</v>
      </c>
      <c r="L11" s="17" t="s">
        <v>33</v>
      </c>
      <c r="M11" s="17">
        <v>700</v>
      </c>
      <c r="N11" s="17">
        <v>0.2</v>
      </c>
      <c r="O11" s="25">
        <v>24.45</v>
      </c>
      <c r="P11" s="17">
        <v>1200000</v>
      </c>
      <c r="Q11" s="15"/>
    </row>
    <row r="12" spans="1:17" x14ac:dyDescent="0.3">
      <c r="A12" s="31">
        <v>45239</v>
      </c>
      <c r="B12" s="17">
        <f t="shared" si="0"/>
        <v>112810</v>
      </c>
      <c r="C12" s="25">
        <v>112.81</v>
      </c>
      <c r="D12" s="25">
        <v>7.62</v>
      </c>
      <c r="E12" s="17">
        <v>7.69</v>
      </c>
      <c r="F12" s="17">
        <v>135</v>
      </c>
      <c r="G12" s="17">
        <v>21</v>
      </c>
      <c r="H12" s="17">
        <v>302</v>
      </c>
      <c r="I12" s="17">
        <v>44</v>
      </c>
      <c r="J12" s="17">
        <v>273</v>
      </c>
      <c r="K12" s="17">
        <v>40</v>
      </c>
      <c r="L12" s="17" t="s">
        <v>33</v>
      </c>
      <c r="M12" s="17">
        <v>500</v>
      </c>
      <c r="N12" s="17">
        <v>0.3</v>
      </c>
      <c r="O12" s="25">
        <v>24.64</v>
      </c>
      <c r="P12" s="17">
        <v>1700000</v>
      </c>
      <c r="Q12" s="15"/>
    </row>
    <row r="13" spans="1:17" x14ac:dyDescent="0.3">
      <c r="A13" s="31">
        <v>45240</v>
      </c>
      <c r="B13" s="17">
        <f t="shared" si="0"/>
        <v>115540</v>
      </c>
      <c r="C13" s="25">
        <v>115.54</v>
      </c>
      <c r="D13" s="25">
        <v>7.61</v>
      </c>
      <c r="E13" s="17">
        <v>7.64</v>
      </c>
      <c r="F13" s="17">
        <v>140</v>
      </c>
      <c r="G13" s="17">
        <v>20</v>
      </c>
      <c r="H13" s="17">
        <v>316</v>
      </c>
      <c r="I13" s="17">
        <v>42</v>
      </c>
      <c r="J13" s="17">
        <v>286</v>
      </c>
      <c r="K13" s="17">
        <v>41</v>
      </c>
      <c r="L13" s="17" t="s">
        <v>33</v>
      </c>
      <c r="M13" s="17">
        <v>600</v>
      </c>
      <c r="N13" s="17">
        <v>0.3</v>
      </c>
      <c r="O13" s="25">
        <v>24.54</v>
      </c>
      <c r="P13" s="17">
        <v>1300000</v>
      </c>
      <c r="Q13" s="15"/>
    </row>
    <row r="14" spans="1:17" x14ac:dyDescent="0.3">
      <c r="A14" s="31">
        <v>45241</v>
      </c>
      <c r="B14" s="17">
        <f t="shared" si="0"/>
        <v>115290</v>
      </c>
      <c r="C14" s="25">
        <v>115.29</v>
      </c>
      <c r="D14" s="25">
        <v>7.6</v>
      </c>
      <c r="E14" s="17">
        <v>7.61</v>
      </c>
      <c r="F14" s="17">
        <v>130</v>
      </c>
      <c r="G14" s="17">
        <v>19</v>
      </c>
      <c r="H14" s="17">
        <v>308</v>
      </c>
      <c r="I14" s="17">
        <v>46</v>
      </c>
      <c r="J14" s="17">
        <v>280</v>
      </c>
      <c r="K14" s="17">
        <v>42</v>
      </c>
      <c r="L14" s="17" t="s">
        <v>33</v>
      </c>
      <c r="M14" s="17">
        <v>700</v>
      </c>
      <c r="N14" s="17">
        <v>0.3</v>
      </c>
      <c r="O14" s="25">
        <v>23.87</v>
      </c>
      <c r="P14" s="17">
        <v>1200000</v>
      </c>
      <c r="Q14" s="15"/>
    </row>
    <row r="15" spans="1:17" x14ac:dyDescent="0.3">
      <c r="A15" s="31">
        <v>45242</v>
      </c>
      <c r="B15" s="17">
        <f t="shared" si="0"/>
        <v>119200</v>
      </c>
      <c r="C15" s="25">
        <v>119.2</v>
      </c>
      <c r="D15" s="25">
        <v>7.61</v>
      </c>
      <c r="E15" s="25">
        <v>7.6</v>
      </c>
      <c r="F15" s="17">
        <v>135</v>
      </c>
      <c r="G15" s="17">
        <v>23</v>
      </c>
      <c r="H15" s="17">
        <v>312</v>
      </c>
      <c r="I15" s="17">
        <v>45</v>
      </c>
      <c r="J15" s="17">
        <v>274</v>
      </c>
      <c r="K15" s="17">
        <v>43</v>
      </c>
      <c r="L15" s="17" t="s">
        <v>33</v>
      </c>
      <c r="M15" s="17">
        <v>600</v>
      </c>
      <c r="N15" s="17">
        <v>0.3</v>
      </c>
      <c r="O15" s="25">
        <v>24.35</v>
      </c>
      <c r="P15" s="17">
        <v>1100000</v>
      </c>
      <c r="Q15" s="32"/>
    </row>
    <row r="16" spans="1:17" x14ac:dyDescent="0.3">
      <c r="A16" s="31">
        <v>45243</v>
      </c>
      <c r="B16" s="17">
        <f t="shared" si="0"/>
        <v>114190</v>
      </c>
      <c r="C16" s="25">
        <v>114.19</v>
      </c>
      <c r="D16" s="25">
        <v>7.68</v>
      </c>
      <c r="E16" s="17">
        <v>7.62</v>
      </c>
      <c r="F16" s="17">
        <v>130</v>
      </c>
      <c r="G16" s="17">
        <v>24</v>
      </c>
      <c r="H16" s="17">
        <v>302</v>
      </c>
      <c r="I16" s="17">
        <v>46</v>
      </c>
      <c r="J16" s="17">
        <v>269</v>
      </c>
      <c r="K16" s="17">
        <v>42</v>
      </c>
      <c r="L16" s="17" t="s">
        <v>33</v>
      </c>
      <c r="M16" s="17">
        <v>500</v>
      </c>
      <c r="N16" s="17">
        <v>0.3</v>
      </c>
      <c r="O16" s="25">
        <v>24.26</v>
      </c>
      <c r="P16" s="17">
        <v>1400000</v>
      </c>
      <c r="Q16" s="32"/>
    </row>
    <row r="17" spans="1:17" x14ac:dyDescent="0.3">
      <c r="A17" s="31">
        <v>45244</v>
      </c>
      <c r="B17" s="17">
        <f t="shared" si="0"/>
        <v>114170</v>
      </c>
      <c r="C17" s="25">
        <v>114.17</v>
      </c>
      <c r="D17" s="25">
        <v>7.64</v>
      </c>
      <c r="E17" s="17">
        <v>7.61</v>
      </c>
      <c r="F17" s="17">
        <v>125</v>
      </c>
      <c r="G17" s="17">
        <v>21</v>
      </c>
      <c r="H17" s="17">
        <v>320</v>
      </c>
      <c r="I17" s="17">
        <v>42</v>
      </c>
      <c r="J17" s="17">
        <v>278</v>
      </c>
      <c r="K17" s="17">
        <v>40</v>
      </c>
      <c r="L17" s="17" t="s">
        <v>33</v>
      </c>
      <c r="M17" s="17">
        <v>400</v>
      </c>
      <c r="N17" s="17">
        <v>0.3</v>
      </c>
      <c r="O17" s="25">
        <v>24.16</v>
      </c>
      <c r="P17" s="17">
        <v>1300000</v>
      </c>
      <c r="Q17" s="15"/>
    </row>
    <row r="18" spans="1:17" x14ac:dyDescent="0.3">
      <c r="A18" s="31">
        <v>45245</v>
      </c>
      <c r="B18" s="17">
        <f t="shared" si="0"/>
        <v>115720</v>
      </c>
      <c r="C18" s="25">
        <v>115.72</v>
      </c>
      <c r="D18" s="25">
        <v>7.56</v>
      </c>
      <c r="E18" s="17">
        <v>7.59</v>
      </c>
      <c r="F18" s="17">
        <v>135</v>
      </c>
      <c r="G18" s="17">
        <v>21</v>
      </c>
      <c r="H18" s="17">
        <v>300</v>
      </c>
      <c r="I18" s="17">
        <v>44</v>
      </c>
      <c r="J18" s="17">
        <v>273</v>
      </c>
      <c r="K18" s="17">
        <v>38</v>
      </c>
      <c r="L18" s="17" t="s">
        <v>33</v>
      </c>
      <c r="M18" s="17">
        <v>700</v>
      </c>
      <c r="N18" s="17">
        <v>0.2</v>
      </c>
      <c r="O18" s="25">
        <v>24.68</v>
      </c>
      <c r="P18" s="17">
        <v>1700000</v>
      </c>
      <c r="Q18" s="15"/>
    </row>
    <row r="19" spans="1:17" x14ac:dyDescent="0.3">
      <c r="A19" s="31">
        <v>45246</v>
      </c>
      <c r="B19" s="17">
        <f t="shared" si="0"/>
        <v>115540</v>
      </c>
      <c r="C19" s="25">
        <v>115.54</v>
      </c>
      <c r="D19" s="25">
        <v>7.58</v>
      </c>
      <c r="E19" s="17">
        <v>7.63</v>
      </c>
      <c r="F19" s="17">
        <v>120</v>
      </c>
      <c r="G19" s="17">
        <v>23</v>
      </c>
      <c r="H19" s="17">
        <v>292</v>
      </c>
      <c r="I19" s="17">
        <v>42</v>
      </c>
      <c r="J19" s="17">
        <v>275</v>
      </c>
      <c r="K19" s="17">
        <v>46</v>
      </c>
      <c r="L19" s="17" t="s">
        <v>33</v>
      </c>
      <c r="M19" s="17">
        <v>600</v>
      </c>
      <c r="N19" s="17">
        <v>0.3</v>
      </c>
      <c r="O19" s="25">
        <v>24.36</v>
      </c>
      <c r="P19" s="17">
        <v>1200000</v>
      </c>
      <c r="Q19" s="15"/>
    </row>
    <row r="20" spans="1:17" x14ac:dyDescent="0.3">
      <c r="A20" s="31">
        <v>45247</v>
      </c>
      <c r="B20" s="17">
        <f t="shared" si="0"/>
        <v>112960</v>
      </c>
      <c r="C20" s="25">
        <v>112.96</v>
      </c>
      <c r="D20" s="25">
        <v>7.57</v>
      </c>
      <c r="E20" s="17">
        <v>7.62</v>
      </c>
      <c r="F20" s="17">
        <v>130</v>
      </c>
      <c r="G20" s="17">
        <v>22</v>
      </c>
      <c r="H20" s="17">
        <v>306</v>
      </c>
      <c r="I20" s="17">
        <v>40</v>
      </c>
      <c r="J20" s="17">
        <v>268</v>
      </c>
      <c r="K20" s="17">
        <v>40</v>
      </c>
      <c r="L20" s="17" t="s">
        <v>33</v>
      </c>
      <c r="M20" s="17">
        <v>400</v>
      </c>
      <c r="N20" s="17">
        <v>0.3</v>
      </c>
      <c r="O20" s="25">
        <v>24.3</v>
      </c>
      <c r="P20" s="17">
        <v>1100000</v>
      </c>
      <c r="Q20" s="15"/>
    </row>
    <row r="21" spans="1:17" x14ac:dyDescent="0.3">
      <c r="A21" s="31">
        <v>45248</v>
      </c>
      <c r="B21" s="17">
        <f t="shared" si="0"/>
        <v>112440</v>
      </c>
      <c r="C21" s="25">
        <v>112.44</v>
      </c>
      <c r="D21" s="25">
        <v>7.55</v>
      </c>
      <c r="E21" s="25">
        <v>7.6</v>
      </c>
      <c r="F21" s="17">
        <v>135</v>
      </c>
      <c r="G21" s="17">
        <v>21</v>
      </c>
      <c r="H21" s="17">
        <v>300</v>
      </c>
      <c r="I21" s="17">
        <v>44</v>
      </c>
      <c r="J21" s="17">
        <v>271</v>
      </c>
      <c r="K21" s="17">
        <v>41</v>
      </c>
      <c r="L21" s="17" t="s">
        <v>33</v>
      </c>
      <c r="M21" s="17">
        <v>500</v>
      </c>
      <c r="N21" s="17">
        <v>0.3</v>
      </c>
      <c r="O21" s="25">
        <v>23.9</v>
      </c>
      <c r="P21" s="17">
        <v>1400000</v>
      </c>
      <c r="Q21" s="15"/>
    </row>
    <row r="22" spans="1:17" x14ac:dyDescent="0.3">
      <c r="A22" s="31">
        <v>45249</v>
      </c>
      <c r="B22" s="17">
        <f t="shared" si="0"/>
        <v>113010</v>
      </c>
      <c r="C22" s="25">
        <v>113.01</v>
      </c>
      <c r="D22" s="25">
        <v>7.55</v>
      </c>
      <c r="E22" s="17">
        <v>7.65</v>
      </c>
      <c r="F22" s="17">
        <v>140</v>
      </c>
      <c r="G22" s="17">
        <v>23</v>
      </c>
      <c r="H22" s="17">
        <v>308</v>
      </c>
      <c r="I22" s="17">
        <v>45</v>
      </c>
      <c r="J22" s="17">
        <v>276</v>
      </c>
      <c r="K22" s="17">
        <v>39</v>
      </c>
      <c r="L22" s="17" t="s">
        <v>33</v>
      </c>
      <c r="M22" s="17">
        <v>700</v>
      </c>
      <c r="N22" s="17">
        <v>0.2</v>
      </c>
      <c r="O22" s="25">
        <v>24.6</v>
      </c>
      <c r="P22" s="17">
        <v>1300000</v>
      </c>
      <c r="Q22" s="15"/>
    </row>
    <row r="23" spans="1:17" x14ac:dyDescent="0.3">
      <c r="A23" s="31">
        <v>45250</v>
      </c>
      <c r="B23" s="17">
        <f t="shared" si="0"/>
        <v>115150</v>
      </c>
      <c r="C23" s="25">
        <v>115.15</v>
      </c>
      <c r="D23" s="25">
        <v>7.49</v>
      </c>
      <c r="E23" s="17">
        <v>7.61</v>
      </c>
      <c r="F23" s="17">
        <v>135</v>
      </c>
      <c r="G23" s="17">
        <v>24</v>
      </c>
      <c r="H23" s="17">
        <v>296</v>
      </c>
      <c r="I23" s="17">
        <v>46</v>
      </c>
      <c r="J23" s="17">
        <v>271</v>
      </c>
      <c r="K23" s="17">
        <v>42</v>
      </c>
      <c r="L23" s="17" t="s">
        <v>33</v>
      </c>
      <c r="M23" s="17">
        <v>500</v>
      </c>
      <c r="N23" s="17">
        <v>0.3</v>
      </c>
      <c r="O23" s="25">
        <v>23.9</v>
      </c>
      <c r="P23" s="17">
        <v>1200000</v>
      </c>
      <c r="Q23" s="15"/>
    </row>
    <row r="24" spans="1:17" x14ac:dyDescent="0.3">
      <c r="A24" s="31">
        <v>45251</v>
      </c>
      <c r="B24" s="17">
        <f t="shared" si="0"/>
        <v>113900</v>
      </c>
      <c r="C24" s="25">
        <v>113.9</v>
      </c>
      <c r="D24" s="25">
        <v>7.43</v>
      </c>
      <c r="E24" s="17">
        <v>7.53</v>
      </c>
      <c r="F24" s="17">
        <v>125</v>
      </c>
      <c r="G24" s="17">
        <v>21</v>
      </c>
      <c r="H24" s="17">
        <v>306</v>
      </c>
      <c r="I24" s="17">
        <v>43</v>
      </c>
      <c r="J24" s="17">
        <v>278</v>
      </c>
      <c r="K24" s="17">
        <v>39</v>
      </c>
      <c r="L24" s="17" t="s">
        <v>33</v>
      </c>
      <c r="M24" s="17">
        <v>700</v>
      </c>
      <c r="N24" s="17">
        <v>0.2</v>
      </c>
      <c r="O24" s="25">
        <v>24.56</v>
      </c>
      <c r="P24" s="17">
        <v>1100000</v>
      </c>
      <c r="Q24" s="15"/>
    </row>
    <row r="25" spans="1:17" x14ac:dyDescent="0.3">
      <c r="A25" s="31">
        <v>45252</v>
      </c>
      <c r="B25" s="17">
        <f t="shared" si="0"/>
        <v>113580</v>
      </c>
      <c r="C25" s="17">
        <v>113.58</v>
      </c>
      <c r="D25" s="17">
        <v>7.36</v>
      </c>
      <c r="E25" s="17">
        <v>7.52</v>
      </c>
      <c r="F25" s="17">
        <v>135</v>
      </c>
      <c r="G25" s="17">
        <v>20</v>
      </c>
      <c r="H25" s="17">
        <v>304</v>
      </c>
      <c r="I25" s="17">
        <v>42</v>
      </c>
      <c r="J25" s="17">
        <v>273</v>
      </c>
      <c r="K25" s="17">
        <v>42</v>
      </c>
      <c r="L25" s="17" t="s">
        <v>33</v>
      </c>
      <c r="M25" s="17">
        <v>600</v>
      </c>
      <c r="N25" s="17">
        <v>0.3</v>
      </c>
      <c r="O25" s="25">
        <v>24.36</v>
      </c>
      <c r="P25" s="17">
        <v>1400000</v>
      </c>
      <c r="Q25" s="15"/>
    </row>
    <row r="26" spans="1:17" x14ac:dyDescent="0.3">
      <c r="A26" s="31">
        <v>45253</v>
      </c>
      <c r="B26" s="17">
        <f t="shared" si="0"/>
        <v>109190</v>
      </c>
      <c r="C26" s="17">
        <v>109.19</v>
      </c>
      <c r="D26" s="17">
        <v>7.28</v>
      </c>
      <c r="E26" s="17">
        <v>7.56</v>
      </c>
      <c r="F26" s="17">
        <v>140</v>
      </c>
      <c r="G26" s="17">
        <v>21</v>
      </c>
      <c r="H26" s="17">
        <v>308</v>
      </c>
      <c r="I26" s="17">
        <v>40</v>
      </c>
      <c r="J26" s="17">
        <v>275</v>
      </c>
      <c r="K26" s="17">
        <v>41</v>
      </c>
      <c r="L26" s="17" t="s">
        <v>33</v>
      </c>
      <c r="M26" s="17">
        <v>500</v>
      </c>
      <c r="N26" s="17">
        <v>0.2</v>
      </c>
      <c r="O26" s="25">
        <v>24.06</v>
      </c>
      <c r="P26" s="17">
        <v>1400000</v>
      </c>
      <c r="Q26" s="15"/>
    </row>
    <row r="27" spans="1:17" x14ac:dyDescent="0.3">
      <c r="A27" s="31">
        <v>45254</v>
      </c>
      <c r="B27" s="17">
        <f t="shared" si="0"/>
        <v>112840</v>
      </c>
      <c r="C27" s="17">
        <v>112.84</v>
      </c>
      <c r="D27" s="17">
        <v>7.26</v>
      </c>
      <c r="E27" s="17">
        <v>7.49</v>
      </c>
      <c r="F27" s="17">
        <v>125</v>
      </c>
      <c r="G27" s="17">
        <v>22</v>
      </c>
      <c r="H27" s="17">
        <v>292</v>
      </c>
      <c r="I27" s="17">
        <v>45</v>
      </c>
      <c r="J27" s="17">
        <v>269</v>
      </c>
      <c r="K27" s="17">
        <v>47</v>
      </c>
      <c r="L27" s="17" t="s">
        <v>33</v>
      </c>
      <c r="M27" s="17">
        <v>400</v>
      </c>
      <c r="N27" s="17">
        <v>0.3</v>
      </c>
      <c r="O27" s="25">
        <v>24.07</v>
      </c>
      <c r="P27" s="17">
        <v>1200000</v>
      </c>
      <c r="Q27" s="15"/>
    </row>
    <row r="28" spans="1:17" x14ac:dyDescent="0.3">
      <c r="A28" s="31">
        <v>45255</v>
      </c>
      <c r="B28" s="17">
        <f t="shared" si="0"/>
        <v>113100</v>
      </c>
      <c r="C28" s="25">
        <v>113.1</v>
      </c>
      <c r="D28" s="25">
        <v>7.3</v>
      </c>
      <c r="E28" s="17">
        <v>7.48</v>
      </c>
      <c r="F28" s="17">
        <v>130</v>
      </c>
      <c r="G28" s="17">
        <v>22</v>
      </c>
      <c r="H28" s="17">
        <v>296</v>
      </c>
      <c r="I28" s="17">
        <v>42</v>
      </c>
      <c r="J28" s="17">
        <v>267</v>
      </c>
      <c r="K28" s="17">
        <v>42</v>
      </c>
      <c r="L28" s="17" t="s">
        <v>33</v>
      </c>
      <c r="M28" s="17">
        <v>600</v>
      </c>
      <c r="N28" s="17">
        <v>0.2</v>
      </c>
      <c r="O28" s="25">
        <v>24.6</v>
      </c>
      <c r="P28" s="17">
        <v>1300000</v>
      </c>
      <c r="Q28" s="15"/>
    </row>
    <row r="29" spans="1:17" x14ac:dyDescent="0.3">
      <c r="A29" s="31">
        <v>45256</v>
      </c>
      <c r="B29" s="17">
        <f t="shared" si="0"/>
        <v>113790</v>
      </c>
      <c r="C29" s="17">
        <v>113.79</v>
      </c>
      <c r="D29" s="17">
        <v>7.33</v>
      </c>
      <c r="E29" s="17">
        <v>7.55</v>
      </c>
      <c r="F29" s="17">
        <v>140</v>
      </c>
      <c r="G29" s="17">
        <v>20</v>
      </c>
      <c r="H29" s="17">
        <v>302</v>
      </c>
      <c r="I29" s="17">
        <v>44</v>
      </c>
      <c r="J29" s="17">
        <v>266</v>
      </c>
      <c r="K29" s="17">
        <v>41</v>
      </c>
      <c r="L29" s="17" t="s">
        <v>33</v>
      </c>
      <c r="M29" s="17">
        <v>500</v>
      </c>
      <c r="N29" s="17">
        <v>0.3</v>
      </c>
      <c r="O29" s="25">
        <v>24.2</v>
      </c>
      <c r="P29" s="17">
        <v>1700000</v>
      </c>
      <c r="Q29" s="15"/>
    </row>
    <row r="30" spans="1:17" x14ac:dyDescent="0.3">
      <c r="A30" s="31">
        <v>45257</v>
      </c>
      <c r="B30" s="17">
        <f t="shared" si="0"/>
        <v>113040</v>
      </c>
      <c r="C30" s="17">
        <v>113.04</v>
      </c>
      <c r="D30" s="17">
        <v>7.27</v>
      </c>
      <c r="E30" s="17">
        <v>7.62</v>
      </c>
      <c r="F30" s="17">
        <v>135</v>
      </c>
      <c r="G30" s="17">
        <v>25</v>
      </c>
      <c r="H30" s="17">
        <v>308</v>
      </c>
      <c r="I30" s="17">
        <v>46</v>
      </c>
      <c r="J30" s="17">
        <v>270</v>
      </c>
      <c r="K30" s="17">
        <v>44</v>
      </c>
      <c r="L30" s="17" t="s">
        <v>33</v>
      </c>
      <c r="M30" s="17">
        <v>800</v>
      </c>
      <c r="N30" s="17">
        <v>0.2</v>
      </c>
      <c r="O30" s="25">
        <v>24.11</v>
      </c>
      <c r="P30" s="17">
        <v>1200000</v>
      </c>
      <c r="Q30" s="15"/>
    </row>
    <row r="31" spans="1:17" x14ac:dyDescent="0.3">
      <c r="A31" s="31">
        <v>45258</v>
      </c>
      <c r="B31" s="17">
        <f t="shared" si="0"/>
        <v>112720</v>
      </c>
      <c r="C31" s="17">
        <v>112.72</v>
      </c>
      <c r="D31" s="17">
        <v>7.09</v>
      </c>
      <c r="E31" s="17">
        <v>7.49</v>
      </c>
      <c r="F31" s="17">
        <v>125</v>
      </c>
      <c r="G31" s="17">
        <v>22</v>
      </c>
      <c r="H31" s="17">
        <v>312</v>
      </c>
      <c r="I31" s="17">
        <v>42</v>
      </c>
      <c r="J31" s="17">
        <v>277</v>
      </c>
      <c r="K31" s="17">
        <v>40</v>
      </c>
      <c r="L31" s="17" t="s">
        <v>33</v>
      </c>
      <c r="M31" s="17">
        <v>600</v>
      </c>
      <c r="N31" s="17">
        <v>0.3</v>
      </c>
      <c r="O31" s="25">
        <v>24.35</v>
      </c>
      <c r="P31" s="17">
        <v>1100000</v>
      </c>
      <c r="Q31" s="15"/>
    </row>
    <row r="32" spans="1:17" x14ac:dyDescent="0.3">
      <c r="A32" s="31">
        <v>45259</v>
      </c>
      <c r="B32" s="17">
        <f t="shared" si="0"/>
        <v>111630</v>
      </c>
      <c r="C32" s="17">
        <v>111.63</v>
      </c>
      <c r="D32" s="17">
        <v>7.07</v>
      </c>
      <c r="E32" s="17">
        <v>7.46</v>
      </c>
      <c r="F32" s="17">
        <v>130</v>
      </c>
      <c r="G32" s="17">
        <v>19</v>
      </c>
      <c r="H32" s="17">
        <v>302</v>
      </c>
      <c r="I32" s="17">
        <v>43</v>
      </c>
      <c r="J32" s="17">
        <v>275</v>
      </c>
      <c r="K32" s="17">
        <v>41</v>
      </c>
      <c r="L32" s="17" t="s">
        <v>33</v>
      </c>
      <c r="M32" s="17">
        <v>700</v>
      </c>
      <c r="N32" s="17">
        <v>0.2</v>
      </c>
      <c r="O32" s="25">
        <v>23.92</v>
      </c>
      <c r="P32" s="17">
        <v>1300000</v>
      </c>
      <c r="Q32" s="15"/>
    </row>
    <row r="33" spans="1:18" ht="15" thickBot="1" x14ac:dyDescent="0.35">
      <c r="A33" s="40">
        <v>45260</v>
      </c>
      <c r="B33" s="37">
        <f t="shared" si="0"/>
        <v>110570</v>
      </c>
      <c r="C33" s="37">
        <v>110.57</v>
      </c>
      <c r="D33" s="37">
        <v>7.33</v>
      </c>
      <c r="E33" s="37">
        <v>7.41</v>
      </c>
      <c r="F33" s="37">
        <v>140</v>
      </c>
      <c r="G33" s="37">
        <v>21</v>
      </c>
      <c r="H33" s="37">
        <v>314</v>
      </c>
      <c r="I33" s="37">
        <v>45</v>
      </c>
      <c r="J33" s="37">
        <v>282</v>
      </c>
      <c r="K33" s="37">
        <v>43</v>
      </c>
      <c r="L33" s="37" t="s">
        <v>33</v>
      </c>
      <c r="M33" s="37">
        <v>600</v>
      </c>
      <c r="N33" s="37">
        <v>0.3</v>
      </c>
      <c r="O33" s="41">
        <v>24.68</v>
      </c>
      <c r="P33" s="37">
        <v>1200000</v>
      </c>
      <c r="Q33" s="38"/>
    </row>
    <row r="34" spans="1:18" ht="15" thickBot="1" x14ac:dyDescent="0.35">
      <c r="A34" s="20" t="s">
        <v>28</v>
      </c>
      <c r="B34" s="50">
        <f t="shared" ref="B34:K34" si="1">AVERAGE(B4:B33)</f>
        <v>112176</v>
      </c>
      <c r="C34" s="50">
        <f t="shared" si="1"/>
        <v>112.17600000000002</v>
      </c>
      <c r="D34" s="50">
        <f t="shared" si="1"/>
        <v>7.3956666666666688</v>
      </c>
      <c r="E34" s="50">
        <f t="shared" si="1"/>
        <v>7.5773333333333346</v>
      </c>
      <c r="F34" s="50">
        <f t="shared" si="1"/>
        <v>132.43333333333334</v>
      </c>
      <c r="G34" s="50">
        <f t="shared" si="1"/>
        <v>21.333333333333332</v>
      </c>
      <c r="H34" s="50">
        <f t="shared" si="1"/>
        <v>305.26666666666665</v>
      </c>
      <c r="I34" s="50">
        <f t="shared" si="1"/>
        <v>43.3</v>
      </c>
      <c r="J34" s="50">
        <f t="shared" si="1"/>
        <v>274.8</v>
      </c>
      <c r="K34" s="50">
        <f t="shared" si="1"/>
        <v>41</v>
      </c>
      <c r="L34" s="50" t="s">
        <v>33</v>
      </c>
      <c r="M34" s="50">
        <f>AVERAGE(M4:M33)</f>
        <v>573.33333333333337</v>
      </c>
      <c r="N34" s="50">
        <f>AVERAGE(N4:N33)</f>
        <v>0.26333333333333331</v>
      </c>
      <c r="O34" s="50">
        <f>AVERAGE(O4:O33)</f>
        <v>24.329000000000001</v>
      </c>
      <c r="P34" s="50">
        <f>AVERAGE(P4:P33)</f>
        <v>1306666.6666666667</v>
      </c>
      <c r="Q34" s="51"/>
    </row>
    <row r="35" spans="1:18" x14ac:dyDescent="0.3">
      <c r="B35" s="36"/>
      <c r="C35" s="39">
        <f t="shared" ref="C35" si="2">SUM(C4:C33)</f>
        <v>3365.2800000000007</v>
      </c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</row>
    <row r="39" spans="1:18" ht="40.799999999999997" customHeight="1" x14ac:dyDescent="0.3">
      <c r="A39" s="54" t="s">
        <v>29</v>
      </c>
      <c r="B39" s="54"/>
      <c r="C39" s="53" t="s">
        <v>30</v>
      </c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</row>
    <row r="41" spans="1:18" x14ac:dyDescent="0.3">
      <c r="A41" s="13" t="s">
        <v>31</v>
      </c>
      <c r="B41" s="14">
        <f t="shared" ref="B41:K41" si="3">MIN(B4:B33)</f>
        <v>101580</v>
      </c>
      <c r="C41" s="14">
        <f t="shared" si="3"/>
        <v>101.58</v>
      </c>
      <c r="D41" s="14">
        <f t="shared" si="3"/>
        <v>7.07</v>
      </c>
      <c r="E41" s="14">
        <f t="shared" si="3"/>
        <v>7.41</v>
      </c>
      <c r="F41" s="14">
        <f t="shared" si="3"/>
        <v>120</v>
      </c>
      <c r="G41" s="14">
        <f t="shared" si="3"/>
        <v>19</v>
      </c>
      <c r="H41" s="14">
        <f t="shared" si="3"/>
        <v>292</v>
      </c>
      <c r="I41" s="14">
        <f t="shared" si="3"/>
        <v>40</v>
      </c>
      <c r="J41" s="14">
        <f t="shared" si="3"/>
        <v>266</v>
      </c>
      <c r="K41" s="14">
        <f t="shared" si="3"/>
        <v>36</v>
      </c>
      <c r="L41" s="14"/>
      <c r="M41" s="14">
        <f>MIN(M4:M33)</f>
        <v>400</v>
      </c>
      <c r="N41" s="14">
        <f>MIN(N4:N33)</f>
        <v>0.2</v>
      </c>
      <c r="O41" s="14">
        <f>MIN(O4:O33)</f>
        <v>23.75</v>
      </c>
      <c r="P41" s="14">
        <f>MIN(P4:P33)</f>
        <v>1100000</v>
      </c>
      <c r="Q41" s="14"/>
      <c r="R41" s="14"/>
    </row>
    <row r="42" spans="1:18" x14ac:dyDescent="0.3">
      <c r="A42" s="13"/>
    </row>
    <row r="43" spans="1:18" x14ac:dyDescent="0.3">
      <c r="A43" s="13" t="s">
        <v>32</v>
      </c>
      <c r="B43" s="14">
        <f t="shared" ref="B43:K43" si="4">MAX(B4:B33)</f>
        <v>119200</v>
      </c>
      <c r="C43" s="14">
        <f t="shared" si="4"/>
        <v>119.2</v>
      </c>
      <c r="D43" s="14">
        <f t="shared" si="4"/>
        <v>7.68</v>
      </c>
      <c r="E43" s="14">
        <f t="shared" si="4"/>
        <v>7.69</v>
      </c>
      <c r="F43" s="14">
        <f t="shared" si="4"/>
        <v>140</v>
      </c>
      <c r="G43" s="14">
        <f t="shared" si="4"/>
        <v>25</v>
      </c>
      <c r="H43" s="14">
        <f t="shared" si="4"/>
        <v>320</v>
      </c>
      <c r="I43" s="14">
        <f t="shared" si="4"/>
        <v>46</v>
      </c>
      <c r="J43" s="14">
        <f t="shared" si="4"/>
        <v>286</v>
      </c>
      <c r="K43" s="14">
        <f t="shared" si="4"/>
        <v>47</v>
      </c>
      <c r="L43" s="14"/>
      <c r="M43" s="14">
        <f>MAX(M4:M33)</f>
        <v>800</v>
      </c>
      <c r="N43" s="14">
        <f>MAX(N4:N33)</f>
        <v>0.3</v>
      </c>
      <c r="O43" s="14">
        <f>MAX(O4:O33)</f>
        <v>24.9</v>
      </c>
      <c r="P43" s="14">
        <f>MAX(P4:P33)</f>
        <v>1700000</v>
      </c>
      <c r="Q43" s="14"/>
      <c r="R43" s="14"/>
    </row>
  </sheetData>
  <mergeCells count="12">
    <mergeCell ref="C39:Q39"/>
    <mergeCell ref="A39:B39"/>
    <mergeCell ref="A1:Q1"/>
    <mergeCell ref="A2:A3"/>
    <mergeCell ref="B2:C2"/>
    <mergeCell ref="D2:E2"/>
    <mergeCell ref="F2:G2"/>
    <mergeCell ref="H2:I2"/>
    <mergeCell ref="J2:K2"/>
    <mergeCell ref="L2:M2"/>
    <mergeCell ref="O2:P2"/>
    <mergeCell ref="Q2:Q3"/>
  </mergeCells>
  <pageMargins left="0.7" right="0.7" top="0.75" bottom="0.75" header="0.3" footer="0.3"/>
  <pageSetup scale="70" orientation="landscape" r:id="rId1"/>
  <rowBreaks count="1" manualBreakCount="1">
    <brk id="3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S44"/>
  <sheetViews>
    <sheetView tabSelected="1" zoomScale="105" zoomScaleNormal="73" workbookViewId="0">
      <selection activeCell="C4" sqref="C4:C33"/>
    </sheetView>
  </sheetViews>
  <sheetFormatPr defaultRowHeight="14.4" x14ac:dyDescent="0.3"/>
  <cols>
    <col min="1" max="1" width="9.77734375" bestFit="1" customWidth="1"/>
    <col min="2" max="2" width="9.109375" customWidth="1"/>
    <col min="3" max="3" width="8.5546875" customWidth="1"/>
    <col min="4" max="6" width="8.33203125" bestFit="1" customWidth="1"/>
    <col min="9" max="9" width="8.77734375" bestFit="1" customWidth="1"/>
    <col min="11" max="11" width="8.77734375" bestFit="1" customWidth="1"/>
    <col min="13" max="13" width="9.88671875" customWidth="1"/>
    <col min="15" max="15" width="8.33203125" bestFit="1" customWidth="1"/>
    <col min="16" max="16" width="10.77734375" customWidth="1"/>
    <col min="17" max="17" width="22.44140625" customWidth="1"/>
  </cols>
  <sheetData>
    <row r="1" spans="1:19" ht="73.2" customHeight="1" thickBot="1" x14ac:dyDescent="0.35">
      <c r="A1" s="72" t="s">
        <v>27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4"/>
    </row>
    <row r="2" spans="1:19" ht="91.2" customHeight="1" thickBot="1" x14ac:dyDescent="0.35">
      <c r="A2" s="58" t="s">
        <v>1</v>
      </c>
      <c r="B2" s="60" t="s">
        <v>25</v>
      </c>
      <c r="C2" s="76"/>
      <c r="D2" s="62" t="s">
        <v>3</v>
      </c>
      <c r="E2" s="62"/>
      <c r="F2" s="63" t="s">
        <v>4</v>
      </c>
      <c r="G2" s="64"/>
      <c r="H2" s="65" t="s">
        <v>5</v>
      </c>
      <c r="I2" s="66"/>
      <c r="J2" s="67" t="s">
        <v>6</v>
      </c>
      <c r="K2" s="64"/>
      <c r="L2" s="68" t="s">
        <v>7</v>
      </c>
      <c r="M2" s="64"/>
      <c r="N2" s="1" t="s">
        <v>8</v>
      </c>
      <c r="O2" s="68" t="s">
        <v>9</v>
      </c>
      <c r="P2" s="69"/>
      <c r="Q2" s="70" t="s">
        <v>10</v>
      </c>
    </row>
    <row r="3" spans="1:19" ht="66.599999999999994" thickBot="1" x14ac:dyDescent="0.35">
      <c r="A3" s="75"/>
      <c r="B3" s="2" t="s">
        <v>11</v>
      </c>
      <c r="C3" s="3" t="s">
        <v>12</v>
      </c>
      <c r="D3" s="4" t="s">
        <v>13</v>
      </c>
      <c r="E3" s="10" t="s">
        <v>26</v>
      </c>
      <c r="F3" s="5" t="s">
        <v>14</v>
      </c>
      <c r="G3" s="5" t="s">
        <v>15</v>
      </c>
      <c r="H3" s="6" t="s">
        <v>16</v>
      </c>
      <c r="I3" s="6" t="s">
        <v>17</v>
      </c>
      <c r="J3" s="7" t="s">
        <v>18</v>
      </c>
      <c r="K3" s="7" t="s">
        <v>19</v>
      </c>
      <c r="L3" s="8" t="s">
        <v>20</v>
      </c>
      <c r="M3" s="8" t="s">
        <v>21</v>
      </c>
      <c r="N3" s="8" t="s">
        <v>22</v>
      </c>
      <c r="O3" s="8" t="s">
        <v>23</v>
      </c>
      <c r="P3" s="9" t="s">
        <v>24</v>
      </c>
      <c r="Q3" s="77"/>
    </row>
    <row r="4" spans="1:19" x14ac:dyDescent="0.3">
      <c r="A4" s="30">
        <v>45231</v>
      </c>
      <c r="B4" s="29">
        <f>C4*1000</f>
        <v>80890</v>
      </c>
      <c r="C4" s="34">
        <v>80.89</v>
      </c>
      <c r="D4" s="21">
        <v>7.23</v>
      </c>
      <c r="E4" s="21">
        <v>7.69</v>
      </c>
      <c r="F4" s="21">
        <v>135</v>
      </c>
      <c r="G4" s="21">
        <v>18</v>
      </c>
      <c r="H4" s="21">
        <v>304</v>
      </c>
      <c r="I4" s="21">
        <v>44</v>
      </c>
      <c r="J4" s="21">
        <v>273</v>
      </c>
      <c r="K4" s="21">
        <v>26</v>
      </c>
      <c r="L4" s="29" t="s">
        <v>33</v>
      </c>
      <c r="M4" s="21">
        <v>500</v>
      </c>
      <c r="N4" s="21">
        <v>0.3</v>
      </c>
      <c r="O4" s="34">
        <v>23.24</v>
      </c>
      <c r="P4" s="21">
        <v>1200000</v>
      </c>
      <c r="Q4" s="26"/>
    </row>
    <row r="5" spans="1:19" x14ac:dyDescent="0.3">
      <c r="A5" s="33">
        <v>45232</v>
      </c>
      <c r="B5" s="17">
        <f t="shared" ref="B5:B33" si="0">C5*1000</f>
        <v>80560</v>
      </c>
      <c r="C5" s="25">
        <v>80.56</v>
      </c>
      <c r="D5" s="17">
        <v>7.24</v>
      </c>
      <c r="E5" s="17">
        <v>7.65</v>
      </c>
      <c r="F5" s="17">
        <v>125</v>
      </c>
      <c r="G5" s="17">
        <v>17</v>
      </c>
      <c r="H5" s="17">
        <v>292</v>
      </c>
      <c r="I5" s="17">
        <v>40</v>
      </c>
      <c r="J5" s="17">
        <v>263</v>
      </c>
      <c r="K5" s="17">
        <v>24</v>
      </c>
      <c r="L5" s="17" t="s">
        <v>33</v>
      </c>
      <c r="M5" s="17">
        <v>600</v>
      </c>
      <c r="N5" s="17">
        <v>0.3</v>
      </c>
      <c r="O5" s="35">
        <v>23.69</v>
      </c>
      <c r="P5" s="16">
        <v>1400000</v>
      </c>
      <c r="Q5" s="15"/>
    </row>
    <row r="6" spans="1:19" x14ac:dyDescent="0.3">
      <c r="A6" s="33">
        <v>45233</v>
      </c>
      <c r="B6" s="17">
        <f t="shared" si="0"/>
        <v>81380</v>
      </c>
      <c r="C6" s="25">
        <v>81.38</v>
      </c>
      <c r="D6" s="17">
        <v>7.21</v>
      </c>
      <c r="E6" s="17">
        <v>7.67</v>
      </c>
      <c r="F6" s="17">
        <v>130</v>
      </c>
      <c r="G6" s="17">
        <v>18</v>
      </c>
      <c r="H6" s="17">
        <v>288</v>
      </c>
      <c r="I6" s="17">
        <v>48</v>
      </c>
      <c r="J6" s="17">
        <v>261</v>
      </c>
      <c r="K6" s="17">
        <v>25</v>
      </c>
      <c r="L6" s="17" t="s">
        <v>33</v>
      </c>
      <c r="M6" s="17">
        <v>400</v>
      </c>
      <c r="N6" s="17">
        <v>0.2</v>
      </c>
      <c r="O6" s="35">
        <v>24.7</v>
      </c>
      <c r="P6" s="16">
        <v>1300000</v>
      </c>
      <c r="Q6" s="15"/>
      <c r="S6" t="s">
        <v>34</v>
      </c>
    </row>
    <row r="7" spans="1:19" x14ac:dyDescent="0.3">
      <c r="A7" s="33">
        <v>45234</v>
      </c>
      <c r="B7" s="17">
        <f t="shared" si="0"/>
        <v>78830</v>
      </c>
      <c r="C7" s="25">
        <v>78.83</v>
      </c>
      <c r="D7" s="17">
        <v>7.22</v>
      </c>
      <c r="E7" s="17">
        <v>7.71</v>
      </c>
      <c r="F7" s="17">
        <v>120</v>
      </c>
      <c r="G7" s="17">
        <v>16</v>
      </c>
      <c r="H7" s="17">
        <v>296</v>
      </c>
      <c r="I7" s="17">
        <v>40</v>
      </c>
      <c r="J7" s="17">
        <v>265</v>
      </c>
      <c r="K7" s="17">
        <v>26</v>
      </c>
      <c r="L7" s="17" t="s">
        <v>33</v>
      </c>
      <c r="M7" s="17">
        <v>500</v>
      </c>
      <c r="N7" s="17">
        <v>0.3</v>
      </c>
      <c r="O7" s="35">
        <v>23.51</v>
      </c>
      <c r="P7" s="16">
        <v>1700000</v>
      </c>
      <c r="Q7" s="15"/>
    </row>
    <row r="8" spans="1:19" x14ac:dyDescent="0.3">
      <c r="A8" s="33">
        <v>45235</v>
      </c>
      <c r="B8" s="17">
        <f t="shared" si="0"/>
        <v>77670</v>
      </c>
      <c r="C8" s="25">
        <v>77.67</v>
      </c>
      <c r="D8" s="17">
        <v>7.23</v>
      </c>
      <c r="E8" s="17">
        <v>7.72</v>
      </c>
      <c r="F8" s="17">
        <v>130</v>
      </c>
      <c r="G8" s="17">
        <v>18</v>
      </c>
      <c r="H8" s="17">
        <v>292</v>
      </c>
      <c r="I8" s="17">
        <v>44</v>
      </c>
      <c r="J8" s="17">
        <v>271</v>
      </c>
      <c r="K8" s="17">
        <v>24</v>
      </c>
      <c r="L8" s="17" t="s">
        <v>33</v>
      </c>
      <c r="M8" s="17">
        <v>700</v>
      </c>
      <c r="N8" s="17">
        <v>0.2</v>
      </c>
      <c r="O8" s="35">
        <v>23.24</v>
      </c>
      <c r="P8" s="16">
        <v>1400000</v>
      </c>
      <c r="Q8" s="15"/>
    </row>
    <row r="9" spans="1:19" x14ac:dyDescent="0.3">
      <c r="A9" s="33">
        <v>45236</v>
      </c>
      <c r="B9" s="17">
        <f t="shared" si="0"/>
        <v>78940</v>
      </c>
      <c r="C9" s="25">
        <v>78.94</v>
      </c>
      <c r="D9" s="17">
        <v>7.24</v>
      </c>
      <c r="E9" s="17">
        <v>7.72</v>
      </c>
      <c r="F9" s="17">
        <v>120</v>
      </c>
      <c r="G9" s="17">
        <v>17</v>
      </c>
      <c r="H9" s="17">
        <v>300</v>
      </c>
      <c r="I9" s="17">
        <v>48</v>
      </c>
      <c r="J9" s="17">
        <v>268</v>
      </c>
      <c r="K9" s="17">
        <v>26</v>
      </c>
      <c r="L9" s="17" t="s">
        <v>33</v>
      </c>
      <c r="M9" s="17">
        <v>600</v>
      </c>
      <c r="N9" s="17">
        <v>0.2</v>
      </c>
      <c r="O9" s="35">
        <v>23.18</v>
      </c>
      <c r="P9" s="16">
        <v>1700000</v>
      </c>
      <c r="Q9" s="15"/>
    </row>
    <row r="10" spans="1:19" x14ac:dyDescent="0.3">
      <c r="A10" s="33">
        <v>45237</v>
      </c>
      <c r="B10" s="17">
        <f t="shared" si="0"/>
        <v>79890</v>
      </c>
      <c r="C10" s="25">
        <v>79.89</v>
      </c>
      <c r="D10" s="17">
        <v>7.25</v>
      </c>
      <c r="E10" s="17">
        <v>7.74</v>
      </c>
      <c r="F10" s="17">
        <v>125</v>
      </c>
      <c r="G10" s="17">
        <v>16</v>
      </c>
      <c r="H10" s="17">
        <v>288</v>
      </c>
      <c r="I10" s="17">
        <v>40</v>
      </c>
      <c r="J10" s="17">
        <v>267</v>
      </c>
      <c r="K10" s="17">
        <v>24</v>
      </c>
      <c r="L10" s="17" t="s">
        <v>33</v>
      </c>
      <c r="M10" s="17">
        <v>400</v>
      </c>
      <c r="N10" s="17">
        <v>0.3</v>
      </c>
      <c r="O10" s="25">
        <v>24.89</v>
      </c>
      <c r="P10" s="17">
        <v>1300000</v>
      </c>
      <c r="Q10" s="15"/>
    </row>
    <row r="11" spans="1:19" x14ac:dyDescent="0.3">
      <c r="A11" s="33">
        <v>45238</v>
      </c>
      <c r="B11" s="17">
        <f t="shared" si="0"/>
        <v>80230</v>
      </c>
      <c r="C11" s="25">
        <v>80.23</v>
      </c>
      <c r="D11" s="17">
        <v>7.27</v>
      </c>
      <c r="E11" s="17">
        <v>7.72</v>
      </c>
      <c r="F11" s="17">
        <v>135</v>
      </c>
      <c r="G11" s="17">
        <v>18</v>
      </c>
      <c r="H11" s="17">
        <v>292</v>
      </c>
      <c r="I11" s="17">
        <v>44</v>
      </c>
      <c r="J11" s="17">
        <v>265</v>
      </c>
      <c r="K11" s="17">
        <v>26</v>
      </c>
      <c r="L11" s="17" t="s">
        <v>33</v>
      </c>
      <c r="M11" s="17">
        <v>500</v>
      </c>
      <c r="N11" s="17">
        <v>0.3</v>
      </c>
      <c r="O11" s="25">
        <v>23.01</v>
      </c>
      <c r="P11" s="17">
        <v>1400000</v>
      </c>
      <c r="Q11" s="15"/>
    </row>
    <row r="12" spans="1:19" x14ac:dyDescent="0.3">
      <c r="A12" s="33">
        <v>45239</v>
      </c>
      <c r="B12" s="17">
        <f t="shared" si="0"/>
        <v>79220</v>
      </c>
      <c r="C12" s="25">
        <v>79.22</v>
      </c>
      <c r="D12" s="17">
        <v>7.28</v>
      </c>
      <c r="E12" s="17">
        <v>7.74</v>
      </c>
      <c r="F12" s="17">
        <v>125</v>
      </c>
      <c r="G12" s="17">
        <v>16</v>
      </c>
      <c r="H12" s="17">
        <v>296</v>
      </c>
      <c r="I12" s="17">
        <v>40</v>
      </c>
      <c r="J12" s="17">
        <v>268</v>
      </c>
      <c r="K12" s="17">
        <v>23</v>
      </c>
      <c r="L12" s="17" t="s">
        <v>33</v>
      </c>
      <c r="M12" s="17">
        <v>500</v>
      </c>
      <c r="N12" s="17">
        <v>0.2</v>
      </c>
      <c r="O12" s="25">
        <v>23.8</v>
      </c>
      <c r="P12" s="17">
        <v>1400000</v>
      </c>
      <c r="Q12" s="15"/>
    </row>
    <row r="13" spans="1:19" x14ac:dyDescent="0.3">
      <c r="A13" s="33">
        <v>45240</v>
      </c>
      <c r="B13" s="17">
        <f t="shared" si="0"/>
        <v>81420</v>
      </c>
      <c r="C13" s="25">
        <v>81.42</v>
      </c>
      <c r="D13" s="17">
        <v>7.14</v>
      </c>
      <c r="E13" s="17">
        <v>7.72</v>
      </c>
      <c r="F13" s="17">
        <v>130</v>
      </c>
      <c r="G13" s="17">
        <v>17</v>
      </c>
      <c r="H13" s="17">
        <v>292</v>
      </c>
      <c r="I13" s="17">
        <v>40</v>
      </c>
      <c r="J13" s="17">
        <v>290</v>
      </c>
      <c r="K13" s="17">
        <v>24</v>
      </c>
      <c r="L13" s="17" t="s">
        <v>33</v>
      </c>
      <c r="M13" s="17">
        <v>600</v>
      </c>
      <c r="N13" s="17">
        <v>0.3</v>
      </c>
      <c r="O13" s="25">
        <v>23.15</v>
      </c>
      <c r="P13" s="17">
        <v>1300000</v>
      </c>
      <c r="Q13" s="15"/>
    </row>
    <row r="14" spans="1:19" x14ac:dyDescent="0.3">
      <c r="A14" s="33">
        <v>45241</v>
      </c>
      <c r="B14" s="17">
        <f t="shared" si="0"/>
        <v>80530</v>
      </c>
      <c r="C14" s="25">
        <v>80.53</v>
      </c>
      <c r="D14" s="17">
        <v>7.23</v>
      </c>
      <c r="E14" s="17">
        <v>7.72</v>
      </c>
      <c r="F14" s="17">
        <v>125</v>
      </c>
      <c r="G14" s="17">
        <v>16</v>
      </c>
      <c r="H14" s="17">
        <v>292</v>
      </c>
      <c r="I14" s="17">
        <v>44</v>
      </c>
      <c r="J14" s="17">
        <v>271</v>
      </c>
      <c r="K14" s="17">
        <v>25</v>
      </c>
      <c r="L14" s="17" t="s">
        <v>33</v>
      </c>
      <c r="M14" s="17">
        <v>700</v>
      </c>
      <c r="N14" s="17">
        <v>0.2</v>
      </c>
      <c r="O14" s="25">
        <v>23.38</v>
      </c>
      <c r="P14" s="17">
        <v>1700000</v>
      </c>
      <c r="Q14" s="15"/>
    </row>
    <row r="15" spans="1:19" x14ac:dyDescent="0.3">
      <c r="A15" s="33">
        <v>45242</v>
      </c>
      <c r="B15" s="17">
        <f t="shared" si="0"/>
        <v>80980</v>
      </c>
      <c r="C15" s="25">
        <v>80.98</v>
      </c>
      <c r="D15" s="17">
        <v>7.24</v>
      </c>
      <c r="E15" s="17">
        <v>7.71</v>
      </c>
      <c r="F15" s="17">
        <v>130</v>
      </c>
      <c r="G15" s="17">
        <v>18</v>
      </c>
      <c r="H15" s="17">
        <v>296</v>
      </c>
      <c r="I15" s="17">
        <v>48</v>
      </c>
      <c r="J15" s="17">
        <v>263</v>
      </c>
      <c r="K15" s="17">
        <v>26</v>
      </c>
      <c r="L15" s="17" t="s">
        <v>33</v>
      </c>
      <c r="M15" s="17">
        <v>500</v>
      </c>
      <c r="N15" s="17">
        <v>0.3</v>
      </c>
      <c r="O15" s="25">
        <v>24.15</v>
      </c>
      <c r="P15" s="17">
        <v>1400000</v>
      </c>
      <c r="Q15" s="15"/>
    </row>
    <row r="16" spans="1:19" x14ac:dyDescent="0.3">
      <c r="A16" s="33">
        <v>45243</v>
      </c>
      <c r="B16" s="17">
        <f t="shared" si="0"/>
        <v>78960</v>
      </c>
      <c r="C16" s="25">
        <v>78.959999999999994</v>
      </c>
      <c r="D16" s="17">
        <v>7.26</v>
      </c>
      <c r="E16" s="17">
        <v>7.75</v>
      </c>
      <c r="F16" s="17">
        <v>125</v>
      </c>
      <c r="G16" s="17">
        <v>17</v>
      </c>
      <c r="H16" s="17">
        <v>288</v>
      </c>
      <c r="I16" s="17">
        <v>44</v>
      </c>
      <c r="J16" s="17">
        <v>267</v>
      </c>
      <c r="K16" s="17">
        <v>25</v>
      </c>
      <c r="L16" s="17" t="s">
        <v>33</v>
      </c>
      <c r="M16" s="17">
        <v>400</v>
      </c>
      <c r="N16" s="17">
        <v>0.3</v>
      </c>
      <c r="O16" s="25">
        <v>23.35</v>
      </c>
      <c r="P16" s="17">
        <v>1300000</v>
      </c>
      <c r="Q16" s="15"/>
    </row>
    <row r="17" spans="1:17" x14ac:dyDescent="0.3">
      <c r="A17" s="33">
        <v>45244</v>
      </c>
      <c r="B17" s="17">
        <f t="shared" si="0"/>
        <v>76350</v>
      </c>
      <c r="C17" s="25">
        <v>76.349999999999994</v>
      </c>
      <c r="D17" s="17">
        <v>7.27</v>
      </c>
      <c r="E17" s="17">
        <v>7.72</v>
      </c>
      <c r="F17" s="17">
        <v>120</v>
      </c>
      <c r="G17" s="17">
        <v>16</v>
      </c>
      <c r="H17" s="17">
        <v>292</v>
      </c>
      <c r="I17" s="17">
        <v>40</v>
      </c>
      <c r="J17" s="17">
        <v>265</v>
      </c>
      <c r="K17" s="17">
        <v>26</v>
      </c>
      <c r="L17" s="17" t="s">
        <v>33</v>
      </c>
      <c r="M17" s="17">
        <v>600</v>
      </c>
      <c r="N17" s="17">
        <v>0.2</v>
      </c>
      <c r="O17" s="25">
        <v>23.9</v>
      </c>
      <c r="P17" s="17">
        <v>1700000</v>
      </c>
      <c r="Q17" s="15"/>
    </row>
    <row r="18" spans="1:17" x14ac:dyDescent="0.3">
      <c r="A18" s="33">
        <v>45245</v>
      </c>
      <c r="B18" s="17">
        <f t="shared" si="0"/>
        <v>76820</v>
      </c>
      <c r="C18" s="25">
        <v>76.819999999999993</v>
      </c>
      <c r="D18" s="17">
        <v>7.28</v>
      </c>
      <c r="E18" s="17">
        <v>7.76</v>
      </c>
      <c r="F18" s="17">
        <v>125</v>
      </c>
      <c r="G18" s="17">
        <v>16</v>
      </c>
      <c r="H18" s="17">
        <v>288</v>
      </c>
      <c r="I18" s="17">
        <v>44</v>
      </c>
      <c r="J18" s="17">
        <v>263</v>
      </c>
      <c r="K18" s="17">
        <v>23</v>
      </c>
      <c r="L18" s="17" t="s">
        <v>33</v>
      </c>
      <c r="M18" s="17">
        <v>500</v>
      </c>
      <c r="N18" s="17">
        <v>0.3</v>
      </c>
      <c r="O18" s="25">
        <v>23.69</v>
      </c>
      <c r="P18" s="17">
        <v>1300000</v>
      </c>
      <c r="Q18" s="15"/>
    </row>
    <row r="19" spans="1:17" x14ac:dyDescent="0.3">
      <c r="A19" s="33">
        <v>45246</v>
      </c>
      <c r="B19" s="17">
        <f t="shared" si="0"/>
        <v>76190</v>
      </c>
      <c r="C19" s="25">
        <v>76.19</v>
      </c>
      <c r="D19" s="17">
        <v>7.27</v>
      </c>
      <c r="E19" s="17">
        <v>7.73</v>
      </c>
      <c r="F19" s="17">
        <v>130</v>
      </c>
      <c r="G19" s="17">
        <v>18</v>
      </c>
      <c r="H19" s="17">
        <v>296</v>
      </c>
      <c r="I19" s="17">
        <v>48</v>
      </c>
      <c r="J19" s="17">
        <v>271</v>
      </c>
      <c r="K19" s="17">
        <v>25</v>
      </c>
      <c r="L19" s="17" t="s">
        <v>33</v>
      </c>
      <c r="M19" s="17">
        <v>600</v>
      </c>
      <c r="N19" s="17">
        <v>0.3</v>
      </c>
      <c r="O19" s="25">
        <v>22.95</v>
      </c>
      <c r="P19" s="17">
        <v>1400000</v>
      </c>
      <c r="Q19" s="15"/>
    </row>
    <row r="20" spans="1:17" x14ac:dyDescent="0.3">
      <c r="A20" s="33">
        <v>45247</v>
      </c>
      <c r="B20" s="17">
        <f t="shared" si="0"/>
        <v>77350</v>
      </c>
      <c r="C20" s="25">
        <v>77.349999999999994</v>
      </c>
      <c r="D20" s="17">
        <v>7.28</v>
      </c>
      <c r="E20" s="17">
        <v>7.77</v>
      </c>
      <c r="F20" s="17">
        <v>125</v>
      </c>
      <c r="G20" s="17">
        <v>16</v>
      </c>
      <c r="H20" s="17">
        <v>284</v>
      </c>
      <c r="I20" s="17">
        <v>40</v>
      </c>
      <c r="J20" s="17">
        <v>262</v>
      </c>
      <c r="K20" s="17">
        <v>26</v>
      </c>
      <c r="L20" s="17" t="s">
        <v>33</v>
      </c>
      <c r="M20" s="17">
        <v>400</v>
      </c>
      <c r="N20" s="17">
        <v>0.2</v>
      </c>
      <c r="O20" s="25">
        <v>23.69</v>
      </c>
      <c r="P20" s="17">
        <v>1300000</v>
      </c>
      <c r="Q20" s="15"/>
    </row>
    <row r="21" spans="1:17" x14ac:dyDescent="0.3">
      <c r="A21" s="33">
        <v>45248</v>
      </c>
      <c r="B21" s="17">
        <f t="shared" si="0"/>
        <v>76350</v>
      </c>
      <c r="C21" s="25">
        <v>76.349999999999994</v>
      </c>
      <c r="D21" s="17">
        <v>7.25</v>
      </c>
      <c r="E21" s="17">
        <v>7.74</v>
      </c>
      <c r="F21" s="17">
        <v>120</v>
      </c>
      <c r="G21" s="17">
        <v>15</v>
      </c>
      <c r="H21" s="17">
        <v>292</v>
      </c>
      <c r="I21" s="17">
        <v>42</v>
      </c>
      <c r="J21" s="17">
        <v>276</v>
      </c>
      <c r="K21" s="17">
        <v>25</v>
      </c>
      <c r="L21" s="17" t="s">
        <v>33</v>
      </c>
      <c r="M21" s="17">
        <v>600</v>
      </c>
      <c r="N21" s="17">
        <v>0.3</v>
      </c>
      <c r="O21" s="25">
        <v>24.17</v>
      </c>
      <c r="P21" s="17">
        <v>1700000</v>
      </c>
      <c r="Q21" s="15"/>
    </row>
    <row r="22" spans="1:17" x14ac:dyDescent="0.3">
      <c r="A22" s="33">
        <v>45249</v>
      </c>
      <c r="B22" s="17">
        <f t="shared" si="0"/>
        <v>78250</v>
      </c>
      <c r="C22" s="25">
        <v>78.25</v>
      </c>
      <c r="D22" s="17">
        <v>7.26</v>
      </c>
      <c r="E22" s="17">
        <v>7.75</v>
      </c>
      <c r="F22" s="17">
        <v>125</v>
      </c>
      <c r="G22" s="17">
        <v>16</v>
      </c>
      <c r="H22" s="17">
        <v>296</v>
      </c>
      <c r="I22" s="17">
        <v>44</v>
      </c>
      <c r="J22" s="17">
        <v>265</v>
      </c>
      <c r="K22" s="17">
        <v>27</v>
      </c>
      <c r="L22" s="17" t="s">
        <v>33</v>
      </c>
      <c r="M22" s="17">
        <v>500</v>
      </c>
      <c r="N22" s="17">
        <v>0.3</v>
      </c>
      <c r="O22" s="25">
        <v>23.35</v>
      </c>
      <c r="P22" s="17">
        <v>1400000</v>
      </c>
      <c r="Q22" s="15"/>
    </row>
    <row r="23" spans="1:17" x14ac:dyDescent="0.3">
      <c r="A23" s="33">
        <v>45250</v>
      </c>
      <c r="B23" s="17">
        <f t="shared" si="0"/>
        <v>77960</v>
      </c>
      <c r="C23" s="25">
        <v>77.959999999999994</v>
      </c>
      <c r="D23" s="27">
        <v>7.23</v>
      </c>
      <c r="E23" s="17">
        <v>7.76</v>
      </c>
      <c r="F23" s="17">
        <v>130</v>
      </c>
      <c r="G23" s="17">
        <v>17</v>
      </c>
      <c r="H23" s="17">
        <v>288</v>
      </c>
      <c r="I23" s="17">
        <v>40</v>
      </c>
      <c r="J23" s="17">
        <v>269</v>
      </c>
      <c r="K23" s="17">
        <v>28</v>
      </c>
      <c r="L23" s="17" t="s">
        <v>33</v>
      </c>
      <c r="M23" s="17">
        <v>600</v>
      </c>
      <c r="N23" s="17">
        <v>0.3</v>
      </c>
      <c r="O23" s="25">
        <v>24.83</v>
      </c>
      <c r="P23" s="17">
        <v>1200000</v>
      </c>
      <c r="Q23" s="15"/>
    </row>
    <row r="24" spans="1:17" x14ac:dyDescent="0.3">
      <c r="A24" s="33">
        <v>45251</v>
      </c>
      <c r="B24" s="17">
        <f t="shared" si="0"/>
        <v>82640</v>
      </c>
      <c r="C24" s="25">
        <v>82.64</v>
      </c>
      <c r="D24" s="17">
        <v>7.24</v>
      </c>
      <c r="E24" s="17">
        <v>7.75</v>
      </c>
      <c r="F24" s="17">
        <v>135</v>
      </c>
      <c r="G24" s="17">
        <v>16</v>
      </c>
      <c r="H24" s="17">
        <v>296</v>
      </c>
      <c r="I24" s="17">
        <v>44</v>
      </c>
      <c r="J24" s="17">
        <v>272</v>
      </c>
      <c r="K24" s="17">
        <v>25</v>
      </c>
      <c r="L24" s="17" t="s">
        <v>33</v>
      </c>
      <c r="M24" s="17">
        <v>400</v>
      </c>
      <c r="N24" s="17">
        <v>0.2</v>
      </c>
      <c r="O24" s="25">
        <v>23.58</v>
      </c>
      <c r="P24" s="17">
        <v>1300000</v>
      </c>
      <c r="Q24" s="15"/>
    </row>
    <row r="25" spans="1:17" x14ac:dyDescent="0.3">
      <c r="A25" s="33">
        <v>45252</v>
      </c>
      <c r="B25" s="17">
        <f t="shared" si="0"/>
        <v>76850</v>
      </c>
      <c r="C25" s="25">
        <v>76.849999999999994</v>
      </c>
      <c r="D25" s="17">
        <v>7.31</v>
      </c>
      <c r="E25" s="17">
        <v>7.79</v>
      </c>
      <c r="F25" s="17">
        <v>130</v>
      </c>
      <c r="G25" s="17">
        <v>17</v>
      </c>
      <c r="H25" s="17">
        <v>292</v>
      </c>
      <c r="I25" s="17">
        <v>40</v>
      </c>
      <c r="J25" s="17">
        <v>265</v>
      </c>
      <c r="K25" s="17">
        <v>26</v>
      </c>
      <c r="L25" s="17" t="s">
        <v>33</v>
      </c>
      <c r="M25" s="17">
        <v>500</v>
      </c>
      <c r="N25" s="17">
        <v>0.3</v>
      </c>
      <c r="O25" s="25">
        <v>24.68</v>
      </c>
      <c r="P25" s="17">
        <v>1700000</v>
      </c>
      <c r="Q25" s="15"/>
    </row>
    <row r="26" spans="1:17" x14ac:dyDescent="0.3">
      <c r="A26" s="33">
        <v>45253</v>
      </c>
      <c r="B26" s="17">
        <f t="shared" si="0"/>
        <v>76360</v>
      </c>
      <c r="C26" s="25">
        <v>76.36</v>
      </c>
      <c r="D26" s="17">
        <v>7.25</v>
      </c>
      <c r="E26" s="17">
        <v>7.78</v>
      </c>
      <c r="F26" s="17">
        <v>135</v>
      </c>
      <c r="G26" s="17">
        <v>18</v>
      </c>
      <c r="H26" s="17">
        <v>284</v>
      </c>
      <c r="I26" s="17">
        <v>44</v>
      </c>
      <c r="J26" s="17">
        <v>259</v>
      </c>
      <c r="K26" s="17">
        <v>25</v>
      </c>
      <c r="L26" s="17" t="s">
        <v>33</v>
      </c>
      <c r="M26" s="17">
        <v>700</v>
      </c>
      <c r="N26" s="17">
        <v>0.3</v>
      </c>
      <c r="O26" s="25">
        <v>23.69</v>
      </c>
      <c r="P26" s="17">
        <v>1400000</v>
      </c>
      <c r="Q26" s="15"/>
    </row>
    <row r="27" spans="1:17" x14ac:dyDescent="0.3">
      <c r="A27" s="33">
        <v>45254</v>
      </c>
      <c r="B27" s="17">
        <f t="shared" si="0"/>
        <v>74130</v>
      </c>
      <c r="C27" s="25">
        <v>74.13</v>
      </c>
      <c r="D27" s="17">
        <v>7.26</v>
      </c>
      <c r="E27" s="17">
        <v>7.73</v>
      </c>
      <c r="F27" s="17">
        <v>130</v>
      </c>
      <c r="G27" s="17">
        <v>17</v>
      </c>
      <c r="H27" s="17">
        <v>328</v>
      </c>
      <c r="I27" s="17">
        <v>44</v>
      </c>
      <c r="J27" s="17">
        <v>207</v>
      </c>
      <c r="K27" s="17">
        <v>17</v>
      </c>
      <c r="L27" s="17" t="s">
        <v>33</v>
      </c>
      <c r="M27" s="17">
        <v>600</v>
      </c>
      <c r="N27" s="17">
        <v>0.3</v>
      </c>
      <c r="O27" s="25">
        <v>24.58</v>
      </c>
      <c r="P27" s="17">
        <v>1700000</v>
      </c>
      <c r="Q27" s="15"/>
    </row>
    <row r="28" spans="1:17" x14ac:dyDescent="0.3">
      <c r="A28" s="33">
        <v>45255</v>
      </c>
      <c r="B28" s="17">
        <f t="shared" si="0"/>
        <v>74810</v>
      </c>
      <c r="C28" s="25">
        <v>74.81</v>
      </c>
      <c r="D28" s="17">
        <v>7.28</v>
      </c>
      <c r="E28" s="17">
        <v>7.79</v>
      </c>
      <c r="F28" s="17">
        <v>125</v>
      </c>
      <c r="G28" s="17">
        <v>16</v>
      </c>
      <c r="H28" s="17">
        <v>296</v>
      </c>
      <c r="I28" s="17">
        <v>40</v>
      </c>
      <c r="J28" s="17">
        <v>268</v>
      </c>
      <c r="K28" s="17">
        <v>23</v>
      </c>
      <c r="L28" s="17" t="s">
        <v>33</v>
      </c>
      <c r="M28" s="17">
        <v>500</v>
      </c>
      <c r="N28" s="17">
        <v>0.2</v>
      </c>
      <c r="O28" s="25">
        <v>23.5</v>
      </c>
      <c r="P28" s="17">
        <v>1400000</v>
      </c>
      <c r="Q28" s="15"/>
    </row>
    <row r="29" spans="1:17" x14ac:dyDescent="0.3">
      <c r="A29" s="33">
        <v>45256</v>
      </c>
      <c r="B29" s="17">
        <f t="shared" si="0"/>
        <v>74770</v>
      </c>
      <c r="C29" s="25">
        <v>74.77</v>
      </c>
      <c r="D29" s="17">
        <v>7.27</v>
      </c>
      <c r="E29" s="17">
        <v>7.77</v>
      </c>
      <c r="F29" s="17">
        <v>145</v>
      </c>
      <c r="G29" s="17">
        <v>19</v>
      </c>
      <c r="H29" s="17">
        <v>292</v>
      </c>
      <c r="I29" s="17">
        <v>44</v>
      </c>
      <c r="J29" s="17">
        <v>258</v>
      </c>
      <c r="K29" s="17">
        <v>24</v>
      </c>
      <c r="L29" s="17" t="s">
        <v>33</v>
      </c>
      <c r="M29" s="17">
        <v>400</v>
      </c>
      <c r="N29" s="17">
        <v>0.3</v>
      </c>
      <c r="O29" s="25">
        <v>22.8</v>
      </c>
      <c r="P29" s="17">
        <v>1300000</v>
      </c>
      <c r="Q29" s="15"/>
    </row>
    <row r="30" spans="1:17" x14ac:dyDescent="0.3">
      <c r="A30" s="33">
        <v>45257</v>
      </c>
      <c r="B30" s="17">
        <f t="shared" si="0"/>
        <v>77830</v>
      </c>
      <c r="C30" s="25">
        <v>77.83</v>
      </c>
      <c r="D30" s="17">
        <v>7.35</v>
      </c>
      <c r="E30" s="17">
        <v>7.68</v>
      </c>
      <c r="F30" s="17">
        <v>120</v>
      </c>
      <c r="G30" s="17">
        <v>16</v>
      </c>
      <c r="H30" s="17">
        <v>276</v>
      </c>
      <c r="I30" s="17">
        <v>40</v>
      </c>
      <c r="J30" s="17">
        <v>281</v>
      </c>
      <c r="K30" s="17">
        <v>25</v>
      </c>
      <c r="L30" s="17" t="s">
        <v>33</v>
      </c>
      <c r="M30" s="17">
        <v>600</v>
      </c>
      <c r="N30" s="17">
        <v>0.3</v>
      </c>
      <c r="O30" s="25">
        <v>23.62</v>
      </c>
      <c r="P30" s="17">
        <v>1400000</v>
      </c>
      <c r="Q30" s="15"/>
    </row>
    <row r="31" spans="1:17" x14ac:dyDescent="0.3">
      <c r="A31" s="33">
        <v>45258</v>
      </c>
      <c r="B31" s="17">
        <f t="shared" si="0"/>
        <v>77190</v>
      </c>
      <c r="C31" s="25">
        <v>77.19</v>
      </c>
      <c r="D31" s="17">
        <v>7.21</v>
      </c>
      <c r="E31" s="17">
        <v>7.75</v>
      </c>
      <c r="F31" s="17">
        <v>130</v>
      </c>
      <c r="G31" s="17">
        <v>17</v>
      </c>
      <c r="H31" s="17">
        <v>284</v>
      </c>
      <c r="I31" s="17">
        <v>44</v>
      </c>
      <c r="J31" s="17">
        <v>268</v>
      </c>
      <c r="K31" s="17">
        <v>26</v>
      </c>
      <c r="L31" s="17" t="s">
        <v>33</v>
      </c>
      <c r="M31" s="17">
        <v>500</v>
      </c>
      <c r="N31" s="17">
        <v>0.3</v>
      </c>
      <c r="O31" s="25">
        <v>23.69</v>
      </c>
      <c r="P31" s="17">
        <v>1700000</v>
      </c>
      <c r="Q31" s="15"/>
    </row>
    <row r="32" spans="1:17" x14ac:dyDescent="0.3">
      <c r="A32" s="33">
        <v>45259</v>
      </c>
      <c r="B32" s="17">
        <f t="shared" si="0"/>
        <v>79200</v>
      </c>
      <c r="C32" s="25">
        <v>79.2</v>
      </c>
      <c r="D32" s="17">
        <v>7.22</v>
      </c>
      <c r="E32" s="17">
        <v>7.78</v>
      </c>
      <c r="F32" s="17">
        <v>125</v>
      </c>
      <c r="G32" s="17">
        <v>16</v>
      </c>
      <c r="H32" s="17">
        <v>280</v>
      </c>
      <c r="I32" s="17">
        <v>40</v>
      </c>
      <c r="J32" s="17">
        <v>265</v>
      </c>
      <c r="K32" s="17">
        <v>24</v>
      </c>
      <c r="L32" s="17" t="s">
        <v>33</v>
      </c>
      <c r="M32" s="17">
        <v>400</v>
      </c>
      <c r="N32" s="17">
        <v>0.2</v>
      </c>
      <c r="O32" s="25">
        <v>22.92</v>
      </c>
      <c r="P32" s="17">
        <v>1400000</v>
      </c>
      <c r="Q32" s="15"/>
    </row>
    <row r="33" spans="1:18" ht="15" thickBot="1" x14ac:dyDescent="0.35">
      <c r="A33" s="33">
        <v>45260</v>
      </c>
      <c r="B33" s="17">
        <f t="shared" si="0"/>
        <v>76420</v>
      </c>
      <c r="C33" s="25">
        <v>76.42</v>
      </c>
      <c r="D33" s="17">
        <v>7.18</v>
      </c>
      <c r="E33" s="17">
        <v>7.76</v>
      </c>
      <c r="F33" s="17">
        <v>135</v>
      </c>
      <c r="G33" s="17">
        <v>17</v>
      </c>
      <c r="H33" s="17">
        <v>292</v>
      </c>
      <c r="I33" s="17">
        <v>40</v>
      </c>
      <c r="J33" s="17">
        <v>281</v>
      </c>
      <c r="K33" s="17">
        <v>25</v>
      </c>
      <c r="L33" s="17" t="s">
        <v>33</v>
      </c>
      <c r="M33" s="17">
        <v>600</v>
      </c>
      <c r="N33" s="17">
        <v>0.3</v>
      </c>
      <c r="O33" s="25">
        <v>23.61</v>
      </c>
      <c r="P33" s="17">
        <v>1300000</v>
      </c>
      <c r="Q33" s="15"/>
    </row>
    <row r="34" spans="1:18" ht="15" thickBot="1" x14ac:dyDescent="0.35">
      <c r="A34" s="11" t="s">
        <v>28</v>
      </c>
      <c r="B34" s="12">
        <f t="shared" ref="B34:K34" si="1">AVERAGE(B4:B33)</f>
        <v>78299</v>
      </c>
      <c r="C34" s="12">
        <f t="shared" si="1"/>
        <v>78.298999999999978</v>
      </c>
      <c r="D34" s="12">
        <f t="shared" si="1"/>
        <v>7.2483333333333331</v>
      </c>
      <c r="E34" s="12">
        <f t="shared" si="1"/>
        <v>7.735666666666666</v>
      </c>
      <c r="F34" s="12">
        <f t="shared" si="1"/>
        <v>128</v>
      </c>
      <c r="G34" s="12">
        <f t="shared" si="1"/>
        <v>16.833333333333332</v>
      </c>
      <c r="H34" s="12">
        <f t="shared" si="1"/>
        <v>292.39999999999998</v>
      </c>
      <c r="I34" s="12">
        <f t="shared" si="1"/>
        <v>42.733333333333334</v>
      </c>
      <c r="J34" s="12">
        <f t="shared" si="1"/>
        <v>266.23333333333335</v>
      </c>
      <c r="K34" s="12">
        <f t="shared" si="1"/>
        <v>24.8</v>
      </c>
      <c r="L34" s="12" t="s">
        <v>33</v>
      </c>
      <c r="M34" s="12">
        <f>AVERAGE(M4:M33)</f>
        <v>530</v>
      </c>
      <c r="N34" s="12">
        <f>AVERAGE(N4:N33)</f>
        <v>0.26666666666666666</v>
      </c>
      <c r="O34" s="12">
        <f>AVERAGE(O4:O33)</f>
        <v>23.684666666666669</v>
      </c>
      <c r="P34" s="12">
        <f>AVERAGE(P4:P33)</f>
        <v>1436666.6666666667</v>
      </c>
      <c r="Q34" s="18"/>
    </row>
    <row r="35" spans="1:18" x14ac:dyDescent="0.3">
      <c r="C35" s="39">
        <f t="shared" ref="C35" si="2">SUM(C4:C33)</f>
        <v>2348.9699999999993</v>
      </c>
    </row>
    <row r="36" spans="1:18" x14ac:dyDescent="0.3">
      <c r="A36" s="13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</row>
    <row r="37" spans="1:18" x14ac:dyDescent="0.3">
      <c r="A37" s="13"/>
    </row>
    <row r="38" spans="1:18" x14ac:dyDescent="0.3">
      <c r="A38" s="13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</row>
    <row r="40" spans="1:18" ht="40.799999999999997" customHeight="1" x14ac:dyDescent="0.3">
      <c r="A40" s="53" t="s">
        <v>29</v>
      </c>
      <c r="B40" s="53"/>
      <c r="C40" s="53" t="s">
        <v>30</v>
      </c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</row>
    <row r="42" spans="1:18" x14ac:dyDescent="0.3">
      <c r="A42" s="13" t="s">
        <v>31</v>
      </c>
      <c r="B42" s="14">
        <f t="shared" ref="B42:K42" si="3">MIN(B4:B33)</f>
        <v>74130</v>
      </c>
      <c r="C42" s="14">
        <f t="shared" si="3"/>
        <v>74.13</v>
      </c>
      <c r="D42" s="14">
        <f t="shared" si="3"/>
        <v>7.14</v>
      </c>
      <c r="E42" s="14">
        <f t="shared" si="3"/>
        <v>7.65</v>
      </c>
      <c r="F42" s="14">
        <f t="shared" si="3"/>
        <v>120</v>
      </c>
      <c r="G42" s="14">
        <f t="shared" si="3"/>
        <v>15</v>
      </c>
      <c r="H42" s="14">
        <f t="shared" si="3"/>
        <v>276</v>
      </c>
      <c r="I42" s="14">
        <f t="shared" si="3"/>
        <v>40</v>
      </c>
      <c r="J42" s="14">
        <f t="shared" si="3"/>
        <v>207</v>
      </c>
      <c r="K42" s="14">
        <f t="shared" si="3"/>
        <v>17</v>
      </c>
      <c r="L42" s="14"/>
      <c r="M42" s="14">
        <f>MIN(M4:M33)</f>
        <v>400</v>
      </c>
      <c r="N42" s="14">
        <f>MIN(N4:N33)</f>
        <v>0.2</v>
      </c>
      <c r="O42" s="14">
        <f>MIN(O4:O33)</f>
        <v>22.8</v>
      </c>
      <c r="P42" s="14">
        <f>MIN(P4:P33)</f>
        <v>1200000</v>
      </c>
      <c r="Q42" s="14"/>
      <c r="R42" s="14"/>
    </row>
    <row r="43" spans="1:18" x14ac:dyDescent="0.3">
      <c r="A43" s="13"/>
    </row>
    <row r="44" spans="1:18" x14ac:dyDescent="0.3">
      <c r="A44" s="13" t="s">
        <v>32</v>
      </c>
      <c r="B44" s="14">
        <f t="shared" ref="B44:K44" si="4">MAX(B4:B33)</f>
        <v>82640</v>
      </c>
      <c r="C44" s="14">
        <f t="shared" si="4"/>
        <v>82.64</v>
      </c>
      <c r="D44" s="14">
        <f t="shared" si="4"/>
        <v>7.35</v>
      </c>
      <c r="E44" s="14">
        <f t="shared" si="4"/>
        <v>7.79</v>
      </c>
      <c r="F44" s="14">
        <f t="shared" si="4"/>
        <v>145</v>
      </c>
      <c r="G44" s="14">
        <f t="shared" si="4"/>
        <v>19</v>
      </c>
      <c r="H44" s="14">
        <f t="shared" si="4"/>
        <v>328</v>
      </c>
      <c r="I44" s="14">
        <f t="shared" si="4"/>
        <v>48</v>
      </c>
      <c r="J44" s="14">
        <f t="shared" si="4"/>
        <v>290</v>
      </c>
      <c r="K44" s="14">
        <f t="shared" si="4"/>
        <v>28</v>
      </c>
      <c r="L44" s="14"/>
      <c r="M44" s="14">
        <f>MAX(M4:M33)</f>
        <v>700</v>
      </c>
      <c r="N44" s="14">
        <f>MAX(N4:N33)</f>
        <v>0.3</v>
      </c>
      <c r="O44" s="14">
        <f>MAX(O4:O33)</f>
        <v>24.89</v>
      </c>
      <c r="P44" s="14">
        <f>MAX(P4:P33)</f>
        <v>1700000</v>
      </c>
      <c r="Q44" s="14"/>
      <c r="R44" s="14"/>
    </row>
  </sheetData>
  <mergeCells count="12">
    <mergeCell ref="C40:Q40"/>
    <mergeCell ref="A40:B40"/>
    <mergeCell ref="A1:Q1"/>
    <mergeCell ref="A2:A3"/>
    <mergeCell ref="B2:C2"/>
    <mergeCell ref="D2:E2"/>
    <mergeCell ref="F2:G2"/>
    <mergeCell ref="H2:I2"/>
    <mergeCell ref="J2:K2"/>
    <mergeCell ref="L2:M2"/>
    <mergeCell ref="O2:P2"/>
    <mergeCell ref="Q2:Q3"/>
  </mergeCells>
  <pageMargins left="0.7" right="0.7" top="0.75" bottom="0.75" header="0.3" footer="0.3"/>
  <pageSetup scale="73" orientation="landscape" r:id="rId1"/>
  <rowBreaks count="1" manualBreakCount="1">
    <brk id="3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Naini-1</vt:lpstr>
      <vt:lpstr>Rajapur</vt:lpstr>
      <vt:lpstr>Rajapur!Print_Area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2024-08-02T13:12:20Z</dcterms:modified>
</cp:coreProperties>
</file>