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811910B9-C2D0-4B30-8985-BCDBACD978A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aini-2" sheetId="7" r:id="rId1"/>
    <sheet name="Phaphamau" sheetId="8" r:id="rId2"/>
    <sheet name="Jhunsi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C35" i="9" l="1"/>
  <c r="C35" i="8"/>
  <c r="C35" i="7"/>
  <c r="I34" i="8" l="1"/>
  <c r="B33" i="8" l="1"/>
  <c r="B33" i="7"/>
  <c r="B32" i="8"/>
  <c r="B31" i="8"/>
  <c r="B32" i="7"/>
  <c r="B31" i="7"/>
  <c r="B30" i="8"/>
  <c r="B29" i="8"/>
  <c r="B30" i="7"/>
  <c r="B29" i="7"/>
  <c r="B28" i="7"/>
  <c r="B27" i="7" l="1"/>
  <c r="B26" i="7"/>
  <c r="B25" i="7"/>
  <c r="B28" i="8"/>
  <c r="B27" i="8"/>
  <c r="B26" i="8"/>
  <c r="B25" i="8"/>
  <c r="B24" i="8" l="1"/>
  <c r="B23" i="8"/>
  <c r="B22" i="8"/>
  <c r="B21" i="8"/>
  <c r="B20" i="8"/>
  <c r="B24" i="7"/>
  <c r="B23" i="7"/>
  <c r="B22" i="7"/>
  <c r="B21" i="7"/>
  <c r="B20" i="7"/>
  <c r="B4" i="8" l="1"/>
  <c r="B4" i="9" l="1"/>
  <c r="B19" i="8" l="1"/>
  <c r="B18" i="8"/>
  <c r="B19" i="7"/>
  <c r="B18" i="7"/>
  <c r="B17" i="7"/>
  <c r="B17" i="8" l="1"/>
  <c r="B16" i="8"/>
  <c r="B15" i="8"/>
  <c r="B14" i="8"/>
  <c r="B13" i="8"/>
  <c r="B16" i="7"/>
  <c r="B15" i="7"/>
  <c r="B14" i="7"/>
  <c r="B13" i="7"/>
  <c r="B12" i="7"/>
  <c r="B11" i="7"/>
  <c r="B12" i="8"/>
  <c r="B11" i="8"/>
  <c r="B6" i="8" l="1"/>
  <c r="B7" i="8"/>
  <c r="B8" i="8"/>
  <c r="B9" i="8"/>
  <c r="B10" i="8"/>
  <c r="B5" i="8"/>
  <c r="B7" i="7"/>
  <c r="B8" i="7"/>
  <c r="B9" i="7"/>
  <c r="B10" i="7"/>
  <c r="B5" i="7"/>
  <c r="B6" i="7"/>
  <c r="B4" i="7"/>
  <c r="B34" i="7" l="1"/>
  <c r="P44" i="9"/>
  <c r="O44" i="9"/>
  <c r="N44" i="9"/>
  <c r="M44" i="9"/>
  <c r="K44" i="9"/>
  <c r="J44" i="9"/>
  <c r="I44" i="9"/>
  <c r="H44" i="9"/>
  <c r="G44" i="9"/>
  <c r="F44" i="9"/>
  <c r="E44" i="9"/>
  <c r="D44" i="9"/>
  <c r="C44" i="9"/>
  <c r="B44" i="9"/>
  <c r="P42" i="9"/>
  <c r="O42" i="9"/>
  <c r="N42" i="9"/>
  <c r="M42" i="9"/>
  <c r="K42" i="9"/>
  <c r="J42" i="9"/>
  <c r="I42" i="9"/>
  <c r="H42" i="9"/>
  <c r="G42" i="9"/>
  <c r="F42" i="9"/>
  <c r="E42" i="9"/>
  <c r="D42" i="9"/>
  <c r="C42" i="9"/>
  <c r="B42" i="9"/>
  <c r="P34" i="9"/>
  <c r="O34" i="9"/>
  <c r="N34" i="9"/>
  <c r="M34" i="9"/>
  <c r="K34" i="9"/>
  <c r="J34" i="9"/>
  <c r="I34" i="9"/>
  <c r="H34" i="9"/>
  <c r="G34" i="9"/>
  <c r="F34" i="9"/>
  <c r="E34" i="9"/>
  <c r="D34" i="9"/>
  <c r="C34" i="9"/>
  <c r="B34" i="9"/>
  <c r="P44" i="8" l="1"/>
  <c r="O44" i="8"/>
  <c r="N44" i="8"/>
  <c r="M44" i="8"/>
  <c r="K44" i="8"/>
  <c r="J44" i="8"/>
  <c r="I44" i="8"/>
  <c r="H44" i="8"/>
  <c r="G44" i="8"/>
  <c r="F44" i="8"/>
  <c r="E44" i="8"/>
  <c r="D44" i="8"/>
  <c r="C44" i="8"/>
  <c r="B44" i="8"/>
  <c r="P42" i="8"/>
  <c r="O42" i="8"/>
  <c r="N42" i="8"/>
  <c r="M42" i="8"/>
  <c r="K42" i="8"/>
  <c r="J42" i="8"/>
  <c r="I42" i="8"/>
  <c r="H42" i="8"/>
  <c r="G42" i="8"/>
  <c r="F42" i="8"/>
  <c r="E42" i="8"/>
  <c r="D42" i="8"/>
  <c r="C42" i="8"/>
  <c r="B42" i="8"/>
  <c r="P34" i="8"/>
  <c r="O34" i="8"/>
  <c r="N34" i="8"/>
  <c r="M34" i="8"/>
  <c r="K34" i="8"/>
  <c r="J34" i="8"/>
  <c r="H34" i="8"/>
  <c r="G34" i="8"/>
  <c r="F34" i="8"/>
  <c r="E34" i="8"/>
  <c r="D34" i="8"/>
  <c r="C34" i="8"/>
  <c r="B34" i="8"/>
  <c r="P44" i="7"/>
  <c r="O44" i="7"/>
  <c r="N44" i="7"/>
  <c r="M44" i="7"/>
  <c r="K44" i="7"/>
  <c r="J44" i="7"/>
  <c r="I44" i="7"/>
  <c r="H44" i="7"/>
  <c r="G44" i="7"/>
  <c r="F44" i="7"/>
  <c r="E44" i="7"/>
  <c r="D44" i="7"/>
  <c r="C44" i="7"/>
  <c r="B44" i="7"/>
  <c r="P42" i="7"/>
  <c r="O42" i="7"/>
  <c r="N42" i="7"/>
  <c r="M42" i="7"/>
  <c r="K42" i="7"/>
  <c r="J42" i="7"/>
  <c r="I42" i="7"/>
  <c r="H42" i="7"/>
  <c r="G42" i="7"/>
  <c r="F42" i="7"/>
  <c r="E42" i="7"/>
  <c r="D42" i="7"/>
  <c r="C42" i="7"/>
  <c r="B42" i="7"/>
  <c r="P34" i="7"/>
  <c r="O34" i="7"/>
  <c r="N34" i="7"/>
  <c r="M34" i="7"/>
  <c r="K34" i="7"/>
  <c r="J34" i="7"/>
  <c r="I34" i="7"/>
  <c r="H34" i="7"/>
  <c r="G34" i="7"/>
  <c r="F34" i="7"/>
  <c r="E34" i="7"/>
  <c r="D34" i="7"/>
  <c r="C34" i="7"/>
</calcChain>
</file>

<file path=xl/sharedStrings.xml><?xml version="1.0" encoding="utf-8"?>
<sst xmlns="http://schemas.openxmlformats.org/spreadsheetml/2006/main" count="186" uniqueCount="39">
  <si>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</si>
  <si>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</si>
  <si>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</si>
  <si>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</si>
  <si>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</si>
  <si>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</si>
  <si>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</si>
  <si>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</si>
  <si>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</si>
  <si>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</si>
  <si>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</si>
  <si>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</si>
  <si>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</si>
  <si>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</si>
  <si>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</si>
  <si>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</si>
  <si>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</si>
  <si>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</si>
  <si>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</si>
  <si>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</si>
  <si>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</si>
  <si>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</si>
  <si>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</si>
  <si>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</si>
  <si>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</si>
  <si>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</si>
  <si>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</si>
  <si>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</si>
  <si>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</si>
  <si>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</si>
  <si>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</si>
  <si>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Naini-2 STP, 42 MLD STP at Prayagraj
 INLET FLOW &amp; QUALITY REPORT</t>
  </si>
  <si>
    <t>Phaphamau STP, 14 MLD STP at Prayagraj
 INLET FLOW &amp; QUALITY REPORT</t>
  </si>
  <si>
    <t>JHUNSI STP, 16 MLD STP at Prayagraj
 INLET FLOW &amp; QUALITY REPORT</t>
  </si>
  <si>
    <t>Daily Feed Quantity  
MLD
(Design-
16 MLD)</t>
  </si>
  <si>
    <t>Daily Feed Quantity  
MLD
(Design-
14 MLD)</t>
  </si>
  <si>
    <t>Daily Feed Quantity  
MLD
(Design-
42 MLD)</t>
  </si>
  <si>
    <t>From 01.04.2024 to 04.04.2024:
1. Sewage from 13 I&amp;Ds is coming into SPS.
2. Due to various issues in I&amp;Ds, Trunk Sewer and overflow at I&amp;D of Bhola Mandir Nalla &amp; one newly constructed manhole, sewage received from tapped I&amp;Ds is less.
3. Trivenipuram Nalla is not tapped yet as it is part of Variation related to Jhunsi facility.</t>
  </si>
  <si>
    <t>From 05.04.2024 to 30.04.2024:
1. Sewage from 12 I&amp;Ds is coming into SPS.
2. Due to work of Road Widening by Irrigation Department as part of Development works for Mahakumbh-2025, I&amp;D structure of Bhola Mandir Nalla is dismantled 0n 05.04.2024 and sewage is not coming to Shastri Bridge SPS.
3. Due to various issues in I&amp;Ds, Trunk Sewer and overflow at one newly constructed manhole, sewage received from tapped I&amp;Ds is less.
4. Trivenipuram Nalla is not tapped yet as it is part of Variation related to Jhunsi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</si>
</sst>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15" fontId="14" fillId="0" borderId="10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vertical="center" wrapText="1"/>
    </xf>
    <xf numFmtId="2" fontId="12" fillId="0" borderId="19" xfId="0" applyNumberFormat="1" applyFont="1" applyBorder="1" applyAlignment="1">
      <alignment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5" fontId="12" fillId="0" borderId="18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12" fillId="0" borderId="29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15" fontId="12" fillId="0" borderId="3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10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0" fillId="0" borderId="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2" fontId="18" fillId="0" borderId="19" xfId="0" applyNumberFormat="1" applyFont="1" applyBorder="1" applyAlignment="1">
      <alignment horizontal="left" vertical="center" wrapText="1"/>
    </xf>
    <xf numFmtId="2" fontId="18" fillId="0" borderId="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114300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3830" y="114300"/>
          <a:ext cx="2013754" cy="681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83820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1160" y="83820"/>
          <a:ext cx="2015024" cy="750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EF94FEF1-BD98-4256-B2E2-66717C5D40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196850</xdr:colOff>
      <xdr:row>0</xdr:row>
      <xdr:rowOff>63501</xdr:rowOff>
    </xdr:from>
    <xdr:to>
      <xdr:col>16</xdr:col>
      <xdr:colOff>1480354</xdr:colOff>
      <xdr:row>0</xdr:row>
      <xdr:rowOff>844551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D9C85B-9D01-408A-8B4E-DF6183FC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63501"/>
          <a:ext cx="202645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4"/>
  <sheetViews>
    <sheetView workbookViewId="0">
      <selection activeCell="C35" sqref="C35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60" t="s">
        <v>31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36</v>
      </c>
      <c r="C2" s="67"/>
      <c r="D2" s="68" t="s">
        <v>1</v>
      </c>
      <c r="E2" s="69"/>
      <c r="F2" s="57" t="s">
        <v>2</v>
      </c>
      <c r="G2" s="58"/>
      <c r="H2" s="70" t="s">
        <v>3</v>
      </c>
      <c r="I2" s="71"/>
      <c r="J2" s="72" t="s">
        <v>4</v>
      </c>
      <c r="K2" s="58"/>
      <c r="L2" s="73" t="s">
        <v>5</v>
      </c>
      <c r="M2" s="58"/>
      <c r="N2" s="2" t="s">
        <v>6</v>
      </c>
      <c r="O2" s="73" t="s">
        <v>7</v>
      </c>
      <c r="P2" s="59"/>
      <c r="Q2" s="74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18" t="s">
        <v>9</v>
      </c>
      <c r="C3" s="19" t="s">
        <v>10</v>
      </c>
      <c r="D3" s="20" t="s">
        <v>11</v>
      </c>
      <c r="E3" s="20" t="s">
        <v>21</v>
      </c>
      <c r="F3" s="21" t="s">
        <v>12</v>
      </c>
      <c r="G3" s="22" t="s">
        <v>22</v>
      </c>
      <c r="H3" s="23" t="s">
        <v>13</v>
      </c>
      <c r="I3" s="23" t="s">
        <v>14</v>
      </c>
      <c r="J3" s="24" t="s">
        <v>15</v>
      </c>
      <c r="K3" s="24" t="s">
        <v>23</v>
      </c>
      <c r="L3" s="25" t="s">
        <v>16</v>
      </c>
      <c r="M3" s="26" t="s">
        <v>17</v>
      </c>
      <c r="N3" s="26" t="s">
        <v>18</v>
      </c>
      <c r="O3" s="26" t="s">
        <v>19</v>
      </c>
      <c r="P3" s="26" t="s">
        <v>20</v>
      </c>
      <c r="Q3" s="6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6">
        <v>45383</v>
      </c>
      <c r="B4" s="27">
        <f>C4*1000</f>
        <v>36580</v>
      </c>
      <c r="C4" s="44">
        <v>36.58</v>
      </c>
      <c r="D4" s="44">
        <v>7.5</v>
      </c>
      <c r="E4" s="44">
        <v>8.07</v>
      </c>
      <c r="F4" s="27">
        <v>170</v>
      </c>
      <c r="G4" s="27">
        <v>18</v>
      </c>
      <c r="H4" s="27">
        <v>344</v>
      </c>
      <c r="I4" s="27">
        <v>36</v>
      </c>
      <c r="J4" s="27">
        <v>280</v>
      </c>
      <c r="K4" s="27">
        <v>24</v>
      </c>
      <c r="L4" s="16" t="s">
        <v>29</v>
      </c>
      <c r="M4" s="27">
        <v>400</v>
      </c>
      <c r="N4" s="27">
        <v>0.3</v>
      </c>
      <c r="O4" s="44">
        <v>24.04</v>
      </c>
      <c r="P4" s="27">
        <v>1100000</v>
      </c>
      <c r="Q4" s="31"/>
    </row>
    <row r="5" spans="1:46" x14ac:dyDescent="0.3">
      <c r="A5" s="46">
        <v>45384</v>
      </c>
      <c r="B5" s="16">
        <f t="shared" ref="B5:B33" si="0">C5*1000</f>
        <v>36490</v>
      </c>
      <c r="C5" s="30">
        <v>36.49</v>
      </c>
      <c r="D5" s="30">
        <v>7.44</v>
      </c>
      <c r="E5" s="30">
        <v>8.08</v>
      </c>
      <c r="F5" s="16">
        <v>165</v>
      </c>
      <c r="G5" s="16">
        <v>17</v>
      </c>
      <c r="H5" s="16">
        <v>356</v>
      </c>
      <c r="I5" s="16">
        <v>32</v>
      </c>
      <c r="J5" s="16">
        <v>266</v>
      </c>
      <c r="K5" s="16">
        <v>25</v>
      </c>
      <c r="L5" s="16" t="s">
        <v>29</v>
      </c>
      <c r="M5" s="16">
        <v>600</v>
      </c>
      <c r="N5" s="16">
        <v>0.3</v>
      </c>
      <c r="O5" s="30">
        <v>24.12</v>
      </c>
      <c r="P5" s="16">
        <v>1400000</v>
      </c>
      <c r="Q5" s="15"/>
    </row>
    <row r="6" spans="1:46" x14ac:dyDescent="0.3">
      <c r="A6" s="46">
        <v>45385</v>
      </c>
      <c r="B6" s="16">
        <f t="shared" si="0"/>
        <v>33540</v>
      </c>
      <c r="C6" s="30">
        <v>33.54</v>
      </c>
      <c r="D6" s="30">
        <v>7.42</v>
      </c>
      <c r="E6" s="30">
        <v>7.99</v>
      </c>
      <c r="F6" s="16">
        <v>170</v>
      </c>
      <c r="G6" s="16">
        <v>16</v>
      </c>
      <c r="H6" s="16">
        <v>348</v>
      </c>
      <c r="I6" s="16">
        <v>36</v>
      </c>
      <c r="J6" s="16">
        <v>272</v>
      </c>
      <c r="K6" s="16">
        <v>32</v>
      </c>
      <c r="L6" s="16" t="s">
        <v>29</v>
      </c>
      <c r="M6" s="16">
        <v>500</v>
      </c>
      <c r="N6" s="16">
        <v>0.3</v>
      </c>
      <c r="O6" s="30">
        <v>23.48</v>
      </c>
      <c r="P6" s="16">
        <v>1700000</v>
      </c>
      <c r="Q6" s="15"/>
    </row>
    <row r="7" spans="1:46" x14ac:dyDescent="0.3">
      <c r="A7" s="46">
        <v>45386</v>
      </c>
      <c r="B7" s="16">
        <f t="shared" si="0"/>
        <v>34170</v>
      </c>
      <c r="C7" s="30">
        <v>34.17</v>
      </c>
      <c r="D7" s="30">
        <v>7.5</v>
      </c>
      <c r="E7" s="30">
        <v>7.95</v>
      </c>
      <c r="F7" s="16">
        <v>165</v>
      </c>
      <c r="G7" s="16">
        <v>18</v>
      </c>
      <c r="H7" s="16">
        <v>360</v>
      </c>
      <c r="I7" s="16">
        <v>40</v>
      </c>
      <c r="J7" s="16">
        <v>278</v>
      </c>
      <c r="K7" s="16">
        <v>37</v>
      </c>
      <c r="L7" s="16" t="s">
        <v>29</v>
      </c>
      <c r="M7" s="16">
        <v>700</v>
      </c>
      <c r="N7" s="16">
        <v>0.2</v>
      </c>
      <c r="O7" s="30">
        <v>24.56</v>
      </c>
      <c r="P7" s="16">
        <v>1300000</v>
      </c>
      <c r="Q7" s="15"/>
    </row>
    <row r="8" spans="1:46" x14ac:dyDescent="0.3">
      <c r="A8" s="46">
        <v>45387</v>
      </c>
      <c r="B8" s="16">
        <f t="shared" si="0"/>
        <v>36740</v>
      </c>
      <c r="C8" s="30">
        <v>36.74</v>
      </c>
      <c r="D8" s="30">
        <v>7.54</v>
      </c>
      <c r="E8" s="30">
        <v>7.93</v>
      </c>
      <c r="F8" s="16">
        <v>175</v>
      </c>
      <c r="G8" s="16">
        <v>19</v>
      </c>
      <c r="H8" s="16">
        <v>352</v>
      </c>
      <c r="I8" s="16">
        <v>36</v>
      </c>
      <c r="J8" s="16">
        <v>266</v>
      </c>
      <c r="K8" s="16">
        <v>26</v>
      </c>
      <c r="L8" s="16" t="s">
        <v>29</v>
      </c>
      <c r="M8" s="16">
        <v>500</v>
      </c>
      <c r="N8" s="16">
        <v>0.3</v>
      </c>
      <c r="O8" s="30">
        <v>24.11</v>
      </c>
      <c r="P8" s="16">
        <v>1100000</v>
      </c>
      <c r="Q8" s="15"/>
    </row>
    <row r="9" spans="1:46" x14ac:dyDescent="0.3">
      <c r="A9" s="46">
        <v>45388</v>
      </c>
      <c r="B9" s="16">
        <f t="shared" si="0"/>
        <v>35340</v>
      </c>
      <c r="C9" s="30">
        <v>35.340000000000003</v>
      </c>
      <c r="D9" s="30">
        <v>7.62</v>
      </c>
      <c r="E9" s="30">
        <v>7.94</v>
      </c>
      <c r="F9" s="16">
        <v>185</v>
      </c>
      <c r="G9" s="16">
        <v>18</v>
      </c>
      <c r="H9" s="16">
        <v>368</v>
      </c>
      <c r="I9" s="16">
        <v>40</v>
      </c>
      <c r="J9" s="16">
        <v>281</v>
      </c>
      <c r="K9" s="16">
        <v>25</v>
      </c>
      <c r="L9" s="16" t="s">
        <v>29</v>
      </c>
      <c r="M9" s="16">
        <v>400</v>
      </c>
      <c r="N9" s="16">
        <v>0.2</v>
      </c>
      <c r="O9" s="30">
        <v>24.2</v>
      </c>
      <c r="P9" s="16">
        <v>1200000</v>
      </c>
      <c r="Q9" s="15"/>
    </row>
    <row r="10" spans="1:46" x14ac:dyDescent="0.3">
      <c r="A10" s="46">
        <v>45389</v>
      </c>
      <c r="B10" s="16">
        <f t="shared" si="0"/>
        <v>36800</v>
      </c>
      <c r="C10" s="30">
        <v>36.799999999999997</v>
      </c>
      <c r="D10" s="30">
        <v>7.58</v>
      </c>
      <c r="E10" s="30">
        <v>7.92</v>
      </c>
      <c r="F10" s="16">
        <v>175</v>
      </c>
      <c r="G10" s="16">
        <v>17</v>
      </c>
      <c r="H10" s="16">
        <v>340</v>
      </c>
      <c r="I10" s="16">
        <v>36</v>
      </c>
      <c r="J10" s="16">
        <v>285</v>
      </c>
      <c r="K10" s="16">
        <v>24</v>
      </c>
      <c r="L10" s="16" t="s">
        <v>29</v>
      </c>
      <c r="M10" s="16">
        <v>600</v>
      </c>
      <c r="N10" s="16">
        <v>0.3</v>
      </c>
      <c r="O10" s="30">
        <v>23.53</v>
      </c>
      <c r="P10" s="16">
        <v>1400000</v>
      </c>
      <c r="Q10" s="15"/>
    </row>
    <row r="11" spans="1:46" x14ac:dyDescent="0.3">
      <c r="A11" s="46">
        <v>45390</v>
      </c>
      <c r="B11" s="35">
        <f t="shared" si="0"/>
        <v>36610</v>
      </c>
      <c r="C11" s="30">
        <v>36.61</v>
      </c>
      <c r="D11" s="30">
        <v>7.52</v>
      </c>
      <c r="E11" s="30">
        <v>7.95</v>
      </c>
      <c r="F11" s="16">
        <v>180</v>
      </c>
      <c r="G11" s="16">
        <v>16</v>
      </c>
      <c r="H11" s="16">
        <v>344</v>
      </c>
      <c r="I11" s="16">
        <v>36</v>
      </c>
      <c r="J11" s="16">
        <v>278</v>
      </c>
      <c r="K11" s="16">
        <v>25</v>
      </c>
      <c r="L11" s="16" t="s">
        <v>29</v>
      </c>
      <c r="M11" s="16">
        <v>400</v>
      </c>
      <c r="N11" s="16">
        <v>0.2</v>
      </c>
      <c r="O11" s="30">
        <v>24.51</v>
      </c>
      <c r="P11" s="16">
        <v>1100000</v>
      </c>
      <c r="Q11" s="15"/>
    </row>
    <row r="12" spans="1:46" x14ac:dyDescent="0.3">
      <c r="A12" s="46">
        <v>45391</v>
      </c>
      <c r="B12" s="35">
        <f t="shared" si="0"/>
        <v>36820</v>
      </c>
      <c r="C12" s="30">
        <v>36.82</v>
      </c>
      <c r="D12" s="30">
        <v>7.54</v>
      </c>
      <c r="E12" s="30">
        <v>7.94</v>
      </c>
      <c r="F12" s="16">
        <v>185</v>
      </c>
      <c r="G12" s="16">
        <v>17</v>
      </c>
      <c r="H12" s="16">
        <v>368</v>
      </c>
      <c r="I12" s="16">
        <v>36</v>
      </c>
      <c r="J12" s="16">
        <v>270</v>
      </c>
      <c r="K12" s="16">
        <v>23</v>
      </c>
      <c r="L12" s="16" t="s">
        <v>29</v>
      </c>
      <c r="M12" s="16">
        <v>500</v>
      </c>
      <c r="N12" s="16">
        <v>0.3</v>
      </c>
      <c r="O12" s="30">
        <v>23.9</v>
      </c>
      <c r="P12" s="16">
        <v>1300000</v>
      </c>
      <c r="Q12" s="15"/>
    </row>
    <row r="13" spans="1:46" x14ac:dyDescent="0.3">
      <c r="A13" s="46">
        <v>45392</v>
      </c>
      <c r="B13" s="35">
        <f t="shared" si="0"/>
        <v>35400</v>
      </c>
      <c r="C13" s="30">
        <v>35.4</v>
      </c>
      <c r="D13" s="30">
        <v>7.53</v>
      </c>
      <c r="E13" s="30">
        <v>7.95</v>
      </c>
      <c r="F13" s="16">
        <v>180</v>
      </c>
      <c r="G13" s="16">
        <v>16</v>
      </c>
      <c r="H13" s="16">
        <v>344</v>
      </c>
      <c r="I13" s="16">
        <v>32</v>
      </c>
      <c r="J13" s="16">
        <v>281</v>
      </c>
      <c r="K13" s="16">
        <v>24</v>
      </c>
      <c r="L13" s="16" t="s">
        <v>29</v>
      </c>
      <c r="M13" s="16">
        <v>700</v>
      </c>
      <c r="N13" s="16">
        <v>0.3</v>
      </c>
      <c r="O13" s="30">
        <v>24.05</v>
      </c>
      <c r="P13" s="16">
        <v>1700000</v>
      </c>
      <c r="Q13" s="15"/>
    </row>
    <row r="14" spans="1:46" x14ac:dyDescent="0.3">
      <c r="A14" s="46">
        <v>45393</v>
      </c>
      <c r="B14" s="35">
        <f t="shared" si="0"/>
        <v>37570</v>
      </c>
      <c r="C14" s="30">
        <v>37.57</v>
      </c>
      <c r="D14" s="30">
        <v>7.55</v>
      </c>
      <c r="E14" s="30">
        <v>7.98</v>
      </c>
      <c r="F14" s="16">
        <v>175</v>
      </c>
      <c r="G14" s="16">
        <v>17</v>
      </c>
      <c r="H14" s="16">
        <v>356</v>
      </c>
      <c r="I14" s="16">
        <v>36</v>
      </c>
      <c r="J14" s="16">
        <v>277</v>
      </c>
      <c r="K14" s="16">
        <v>21</v>
      </c>
      <c r="L14" s="16" t="s">
        <v>29</v>
      </c>
      <c r="M14" s="16">
        <v>400</v>
      </c>
      <c r="N14" s="16">
        <v>0.2</v>
      </c>
      <c r="O14" s="30">
        <v>24.18</v>
      </c>
      <c r="P14" s="16">
        <v>1400000</v>
      </c>
      <c r="Q14" s="15"/>
    </row>
    <row r="15" spans="1:46" x14ac:dyDescent="0.3">
      <c r="A15" s="46">
        <v>45394</v>
      </c>
      <c r="B15" s="35">
        <f t="shared" si="0"/>
        <v>35440</v>
      </c>
      <c r="C15" s="30">
        <v>35.44</v>
      </c>
      <c r="D15" s="30">
        <v>7.53</v>
      </c>
      <c r="E15" s="30">
        <v>7.96</v>
      </c>
      <c r="F15" s="16">
        <v>165</v>
      </c>
      <c r="G15" s="16">
        <v>18</v>
      </c>
      <c r="H15" s="16">
        <v>340</v>
      </c>
      <c r="I15" s="16">
        <v>32</v>
      </c>
      <c r="J15" s="16">
        <v>281</v>
      </c>
      <c r="K15" s="16">
        <v>22</v>
      </c>
      <c r="L15" s="16" t="s">
        <v>29</v>
      </c>
      <c r="M15" s="16">
        <v>500</v>
      </c>
      <c r="N15" s="16">
        <v>0.2</v>
      </c>
      <c r="O15" s="30">
        <v>23.9</v>
      </c>
      <c r="P15" s="16">
        <v>1100000</v>
      </c>
      <c r="Q15" s="15"/>
    </row>
    <row r="16" spans="1:46" x14ac:dyDescent="0.3">
      <c r="A16" s="46">
        <v>45395</v>
      </c>
      <c r="B16" s="35">
        <f t="shared" si="0"/>
        <v>36660</v>
      </c>
      <c r="C16" s="30">
        <v>36.659999999999997</v>
      </c>
      <c r="D16" s="30">
        <v>7.51</v>
      </c>
      <c r="E16" s="30">
        <v>7.95</v>
      </c>
      <c r="F16" s="16">
        <v>175</v>
      </c>
      <c r="G16" s="16">
        <v>19</v>
      </c>
      <c r="H16" s="16">
        <v>348</v>
      </c>
      <c r="I16" s="16">
        <v>36</v>
      </c>
      <c r="J16" s="16">
        <v>273</v>
      </c>
      <c r="K16" s="16">
        <v>23</v>
      </c>
      <c r="L16" s="16" t="s">
        <v>29</v>
      </c>
      <c r="M16" s="16">
        <v>600</v>
      </c>
      <c r="N16" s="16">
        <v>0.3</v>
      </c>
      <c r="O16" s="30">
        <v>24.41</v>
      </c>
      <c r="P16" s="16">
        <v>1300000</v>
      </c>
      <c r="Q16" s="15"/>
    </row>
    <row r="17" spans="1:19" x14ac:dyDescent="0.3">
      <c r="A17" s="46">
        <v>45396</v>
      </c>
      <c r="B17" s="35">
        <f t="shared" si="0"/>
        <v>41720</v>
      </c>
      <c r="C17" s="30">
        <v>41.72</v>
      </c>
      <c r="D17" s="30">
        <v>7.5</v>
      </c>
      <c r="E17" s="30">
        <v>7.9</v>
      </c>
      <c r="F17" s="16">
        <v>185</v>
      </c>
      <c r="G17" s="16">
        <v>18</v>
      </c>
      <c r="H17" s="16">
        <v>368</v>
      </c>
      <c r="I17" s="16">
        <v>32</v>
      </c>
      <c r="J17" s="16">
        <v>275</v>
      </c>
      <c r="K17" s="16">
        <v>22</v>
      </c>
      <c r="L17" s="16" t="s">
        <v>29</v>
      </c>
      <c r="M17" s="16">
        <v>500</v>
      </c>
      <c r="N17" s="16">
        <v>0.3</v>
      </c>
      <c r="O17" s="30">
        <v>24.33</v>
      </c>
      <c r="P17" s="16">
        <v>1700000</v>
      </c>
      <c r="Q17" s="15"/>
    </row>
    <row r="18" spans="1:19" x14ac:dyDescent="0.3">
      <c r="A18" s="46">
        <v>45397</v>
      </c>
      <c r="B18" s="48">
        <f t="shared" si="0"/>
        <v>37850</v>
      </c>
      <c r="C18" s="30">
        <v>37.85</v>
      </c>
      <c r="D18" s="30">
        <v>7.51</v>
      </c>
      <c r="E18" s="30">
        <v>7.92</v>
      </c>
      <c r="F18" s="16">
        <v>175</v>
      </c>
      <c r="G18" s="16">
        <v>19</v>
      </c>
      <c r="H18" s="16">
        <v>384</v>
      </c>
      <c r="I18" s="16">
        <v>32</v>
      </c>
      <c r="J18" s="16">
        <v>284</v>
      </c>
      <c r="K18" s="16">
        <v>24</v>
      </c>
      <c r="L18" s="16" t="s">
        <v>29</v>
      </c>
      <c r="M18" s="16">
        <v>400</v>
      </c>
      <c r="N18" s="16">
        <v>0.2</v>
      </c>
      <c r="O18" s="30">
        <v>23.91</v>
      </c>
      <c r="P18" s="16">
        <v>1400000</v>
      </c>
      <c r="Q18" s="15"/>
    </row>
    <row r="19" spans="1:19" x14ac:dyDescent="0.3">
      <c r="A19" s="46">
        <v>45398</v>
      </c>
      <c r="B19" s="35">
        <f t="shared" si="0"/>
        <v>36060</v>
      </c>
      <c r="C19" s="30">
        <v>36.06</v>
      </c>
      <c r="D19" s="30">
        <v>7.68</v>
      </c>
      <c r="E19" s="30">
        <v>7.94</v>
      </c>
      <c r="F19" s="16">
        <v>170</v>
      </c>
      <c r="G19" s="16">
        <v>18</v>
      </c>
      <c r="H19" s="16">
        <v>360</v>
      </c>
      <c r="I19" s="16">
        <v>36</v>
      </c>
      <c r="J19" s="16">
        <v>275</v>
      </c>
      <c r="K19" s="16">
        <v>22</v>
      </c>
      <c r="L19" s="16" t="s">
        <v>29</v>
      </c>
      <c r="M19" s="16">
        <v>600</v>
      </c>
      <c r="N19" s="16">
        <v>0.3</v>
      </c>
      <c r="O19" s="30">
        <v>24.5</v>
      </c>
      <c r="P19" s="16">
        <v>1100000</v>
      </c>
      <c r="Q19" s="15"/>
    </row>
    <row r="20" spans="1:19" x14ac:dyDescent="0.3">
      <c r="A20" s="46">
        <v>45399</v>
      </c>
      <c r="B20" s="35">
        <f t="shared" si="0"/>
        <v>36820</v>
      </c>
      <c r="C20" s="30">
        <v>36.82</v>
      </c>
      <c r="D20" s="30">
        <v>7.75</v>
      </c>
      <c r="E20" s="30">
        <v>7.91</v>
      </c>
      <c r="F20" s="16">
        <v>175</v>
      </c>
      <c r="G20" s="16">
        <v>20</v>
      </c>
      <c r="H20" s="16">
        <v>372</v>
      </c>
      <c r="I20" s="16">
        <v>36</v>
      </c>
      <c r="J20" s="16">
        <v>280</v>
      </c>
      <c r="K20" s="16">
        <v>24</v>
      </c>
      <c r="L20" s="16" t="s">
        <v>29</v>
      </c>
      <c r="M20" s="16">
        <v>400</v>
      </c>
      <c r="N20" s="16">
        <v>0.3</v>
      </c>
      <c r="O20" s="30">
        <v>24.86</v>
      </c>
      <c r="P20" s="16">
        <v>1200000</v>
      </c>
      <c r="Q20" s="15"/>
    </row>
    <row r="21" spans="1:19" x14ac:dyDescent="0.3">
      <c r="A21" s="46">
        <v>45400</v>
      </c>
      <c r="B21" s="35">
        <f t="shared" si="0"/>
        <v>34470</v>
      </c>
      <c r="C21" s="30">
        <v>34.47</v>
      </c>
      <c r="D21" s="30">
        <v>7.67</v>
      </c>
      <c r="E21" s="30">
        <v>7.92</v>
      </c>
      <c r="F21" s="16">
        <v>170</v>
      </c>
      <c r="G21" s="16">
        <v>19</v>
      </c>
      <c r="H21" s="16">
        <v>364</v>
      </c>
      <c r="I21" s="16">
        <v>32</v>
      </c>
      <c r="J21" s="16">
        <v>272</v>
      </c>
      <c r="K21" s="16">
        <v>25</v>
      </c>
      <c r="L21" s="16" t="s">
        <v>29</v>
      </c>
      <c r="M21" s="16">
        <v>700</v>
      </c>
      <c r="N21" s="16">
        <v>0.2</v>
      </c>
      <c r="O21" s="30">
        <v>24.57</v>
      </c>
      <c r="P21" s="16">
        <v>1400000</v>
      </c>
      <c r="Q21" s="15"/>
    </row>
    <row r="22" spans="1:19" x14ac:dyDescent="0.3">
      <c r="A22" s="46">
        <v>45401</v>
      </c>
      <c r="B22" s="35">
        <f t="shared" si="0"/>
        <v>35750</v>
      </c>
      <c r="C22" s="30">
        <v>35.75</v>
      </c>
      <c r="D22" s="30">
        <v>7.68</v>
      </c>
      <c r="E22" s="30">
        <v>7.9</v>
      </c>
      <c r="F22" s="16">
        <v>165</v>
      </c>
      <c r="G22" s="16">
        <v>20</v>
      </c>
      <c r="H22" s="16">
        <v>356</v>
      </c>
      <c r="I22" s="16">
        <v>36</v>
      </c>
      <c r="J22" s="16">
        <v>284</v>
      </c>
      <c r="K22" s="16">
        <v>26</v>
      </c>
      <c r="L22" s="16" t="s">
        <v>29</v>
      </c>
      <c r="M22" s="16">
        <v>600</v>
      </c>
      <c r="N22" s="16">
        <v>0.3</v>
      </c>
      <c r="O22" s="30">
        <v>23.95</v>
      </c>
      <c r="P22" s="16">
        <v>1200000</v>
      </c>
      <c r="Q22" s="15"/>
    </row>
    <row r="23" spans="1:19" x14ac:dyDescent="0.3">
      <c r="A23" s="46">
        <v>45402</v>
      </c>
      <c r="B23" s="35">
        <f t="shared" si="0"/>
        <v>35730</v>
      </c>
      <c r="C23" s="30">
        <v>35.729999999999997</v>
      </c>
      <c r="D23" s="30">
        <v>7.72</v>
      </c>
      <c r="E23" s="30">
        <v>7.91</v>
      </c>
      <c r="F23" s="16">
        <v>170</v>
      </c>
      <c r="G23" s="16">
        <v>19</v>
      </c>
      <c r="H23" s="16">
        <v>360</v>
      </c>
      <c r="I23" s="16">
        <v>32</v>
      </c>
      <c r="J23" s="16">
        <v>279</v>
      </c>
      <c r="K23" s="16">
        <v>25</v>
      </c>
      <c r="L23" s="16" t="s">
        <v>29</v>
      </c>
      <c r="M23" s="16">
        <v>500</v>
      </c>
      <c r="N23" s="16">
        <v>0.3</v>
      </c>
      <c r="O23" s="30">
        <v>24.2</v>
      </c>
      <c r="P23" s="16">
        <v>1700000</v>
      </c>
      <c r="Q23" s="15"/>
    </row>
    <row r="24" spans="1:19" x14ac:dyDescent="0.3">
      <c r="A24" s="46">
        <v>45403</v>
      </c>
      <c r="B24" s="35">
        <f t="shared" si="0"/>
        <v>35820</v>
      </c>
      <c r="C24" s="30">
        <v>35.82</v>
      </c>
      <c r="D24" s="30">
        <v>7.74</v>
      </c>
      <c r="E24" s="30">
        <v>7.89</v>
      </c>
      <c r="F24" s="16">
        <v>175</v>
      </c>
      <c r="G24" s="16">
        <v>18</v>
      </c>
      <c r="H24" s="16">
        <v>376</v>
      </c>
      <c r="I24" s="16">
        <v>36</v>
      </c>
      <c r="J24" s="16">
        <v>274</v>
      </c>
      <c r="K24" s="16">
        <v>27</v>
      </c>
      <c r="L24" s="16" t="s">
        <v>29</v>
      </c>
      <c r="M24" s="16">
        <v>600</v>
      </c>
      <c r="N24" s="16">
        <v>0.2</v>
      </c>
      <c r="O24" s="30">
        <v>24.31</v>
      </c>
      <c r="P24" s="16">
        <v>1300000</v>
      </c>
      <c r="Q24" s="15"/>
    </row>
    <row r="25" spans="1:19" x14ac:dyDescent="0.3">
      <c r="A25" s="46">
        <v>45404</v>
      </c>
      <c r="B25" s="35">
        <f t="shared" si="0"/>
        <v>36510</v>
      </c>
      <c r="C25" s="30">
        <v>36.51</v>
      </c>
      <c r="D25" s="30">
        <v>7.7</v>
      </c>
      <c r="E25" s="30">
        <v>7.93</v>
      </c>
      <c r="F25" s="16">
        <v>170</v>
      </c>
      <c r="G25" s="16">
        <v>17</v>
      </c>
      <c r="H25" s="16">
        <v>364</v>
      </c>
      <c r="I25" s="16">
        <v>32</v>
      </c>
      <c r="J25" s="16">
        <v>281</v>
      </c>
      <c r="K25" s="16">
        <v>25</v>
      </c>
      <c r="L25" s="16" t="s">
        <v>29</v>
      </c>
      <c r="M25" s="16">
        <v>500</v>
      </c>
      <c r="N25" s="16">
        <v>0.3</v>
      </c>
      <c r="O25" s="30">
        <v>23.84</v>
      </c>
      <c r="P25" s="16">
        <v>1100000</v>
      </c>
      <c r="Q25" s="15"/>
    </row>
    <row r="26" spans="1:19" x14ac:dyDescent="0.3">
      <c r="A26" s="46">
        <v>45405</v>
      </c>
      <c r="B26" s="35">
        <f t="shared" si="0"/>
        <v>36740</v>
      </c>
      <c r="C26" s="30">
        <v>36.74</v>
      </c>
      <c r="D26" s="30">
        <v>7.69</v>
      </c>
      <c r="E26" s="30">
        <v>7.92</v>
      </c>
      <c r="F26" s="16">
        <v>180</v>
      </c>
      <c r="G26" s="16">
        <v>16</v>
      </c>
      <c r="H26" s="16">
        <v>372</v>
      </c>
      <c r="I26" s="16">
        <v>32</v>
      </c>
      <c r="J26" s="16">
        <v>288</v>
      </c>
      <c r="K26" s="16">
        <v>27</v>
      </c>
      <c r="L26" s="16" t="s">
        <v>29</v>
      </c>
      <c r="M26" s="16">
        <v>700</v>
      </c>
      <c r="N26" s="16">
        <v>0.3</v>
      </c>
      <c r="O26" s="30">
        <v>24.1</v>
      </c>
      <c r="P26" s="16">
        <v>1300000</v>
      </c>
      <c r="Q26" s="15"/>
    </row>
    <row r="27" spans="1:19" x14ac:dyDescent="0.3">
      <c r="A27" s="46">
        <v>45406</v>
      </c>
      <c r="B27" s="35">
        <f t="shared" si="0"/>
        <v>35930</v>
      </c>
      <c r="C27" s="30">
        <v>35.93</v>
      </c>
      <c r="D27" s="30">
        <v>7.67</v>
      </c>
      <c r="E27" s="30">
        <v>7.95</v>
      </c>
      <c r="F27" s="16">
        <v>185</v>
      </c>
      <c r="G27" s="16">
        <v>18</v>
      </c>
      <c r="H27" s="16">
        <v>376</v>
      </c>
      <c r="I27" s="16">
        <v>32</v>
      </c>
      <c r="J27" s="16">
        <v>301</v>
      </c>
      <c r="K27" s="16">
        <v>25</v>
      </c>
      <c r="L27" s="16" t="s">
        <v>29</v>
      </c>
      <c r="M27" s="16">
        <v>600</v>
      </c>
      <c r="N27" s="16">
        <v>0.2</v>
      </c>
      <c r="O27" s="30">
        <v>24.41</v>
      </c>
      <c r="P27" s="16">
        <v>1700000</v>
      </c>
      <c r="Q27" s="15"/>
    </row>
    <row r="28" spans="1:19" x14ac:dyDescent="0.3">
      <c r="A28" s="46">
        <v>45407</v>
      </c>
      <c r="B28" s="35">
        <f t="shared" si="0"/>
        <v>33720</v>
      </c>
      <c r="C28" s="30">
        <v>33.72</v>
      </c>
      <c r="D28" s="30">
        <v>7.65</v>
      </c>
      <c r="E28" s="30">
        <v>7.91</v>
      </c>
      <c r="F28" s="16">
        <v>180</v>
      </c>
      <c r="G28" s="16">
        <v>20</v>
      </c>
      <c r="H28" s="16">
        <v>380</v>
      </c>
      <c r="I28" s="16">
        <v>36</v>
      </c>
      <c r="J28" s="16">
        <v>289</v>
      </c>
      <c r="K28" s="16">
        <v>26</v>
      </c>
      <c r="L28" s="16" t="s">
        <v>29</v>
      </c>
      <c r="M28" s="16">
        <v>500</v>
      </c>
      <c r="N28" s="16">
        <v>0.3</v>
      </c>
      <c r="O28" s="30">
        <v>25.1</v>
      </c>
      <c r="P28" s="16">
        <v>1400000</v>
      </c>
      <c r="Q28" s="15"/>
    </row>
    <row r="29" spans="1:19" x14ac:dyDescent="0.3">
      <c r="A29" s="46">
        <v>45408</v>
      </c>
      <c r="B29" s="35">
        <f t="shared" si="0"/>
        <v>35740</v>
      </c>
      <c r="C29" s="30">
        <v>35.74</v>
      </c>
      <c r="D29" s="30">
        <v>7.6</v>
      </c>
      <c r="E29" s="30">
        <v>7.92</v>
      </c>
      <c r="F29" s="16">
        <v>185</v>
      </c>
      <c r="G29" s="16">
        <v>21</v>
      </c>
      <c r="H29" s="16">
        <v>384</v>
      </c>
      <c r="I29" s="16">
        <v>36</v>
      </c>
      <c r="J29" s="16">
        <v>285</v>
      </c>
      <c r="K29" s="16">
        <v>27</v>
      </c>
      <c r="L29" s="16" t="s">
        <v>29</v>
      </c>
      <c r="M29" s="16">
        <v>700</v>
      </c>
      <c r="N29" s="16">
        <v>0.3</v>
      </c>
      <c r="O29" s="30">
        <v>24.17</v>
      </c>
      <c r="P29" s="16">
        <v>1200000</v>
      </c>
      <c r="Q29" s="15"/>
      <c r="S29" t="s">
        <v>30</v>
      </c>
    </row>
    <row r="30" spans="1:19" x14ac:dyDescent="0.3">
      <c r="A30" s="46">
        <v>45409</v>
      </c>
      <c r="B30" s="35">
        <f t="shared" si="0"/>
        <v>35400</v>
      </c>
      <c r="C30" s="30">
        <v>35.4</v>
      </c>
      <c r="D30" s="30">
        <v>7.62</v>
      </c>
      <c r="E30" s="30">
        <v>7.9</v>
      </c>
      <c r="F30" s="16">
        <v>175</v>
      </c>
      <c r="G30" s="16">
        <v>19</v>
      </c>
      <c r="H30" s="16">
        <v>368</v>
      </c>
      <c r="I30" s="16">
        <v>36</v>
      </c>
      <c r="J30" s="16">
        <v>300</v>
      </c>
      <c r="K30" s="16">
        <v>30</v>
      </c>
      <c r="L30" s="16" t="s">
        <v>29</v>
      </c>
      <c r="M30" s="16">
        <v>500</v>
      </c>
      <c r="N30" s="16">
        <v>0.2</v>
      </c>
      <c r="O30" s="30">
        <v>24.3</v>
      </c>
      <c r="P30" s="16">
        <v>1700000</v>
      </c>
      <c r="Q30" s="15"/>
    </row>
    <row r="31" spans="1:19" x14ac:dyDescent="0.3">
      <c r="A31" s="46">
        <v>45410</v>
      </c>
      <c r="B31" s="35">
        <f t="shared" si="0"/>
        <v>35240</v>
      </c>
      <c r="C31" s="30">
        <v>35.24</v>
      </c>
      <c r="D31" s="30">
        <v>7.64</v>
      </c>
      <c r="E31" s="30">
        <v>7.92</v>
      </c>
      <c r="F31" s="16">
        <v>180</v>
      </c>
      <c r="G31" s="16">
        <v>20</v>
      </c>
      <c r="H31" s="16">
        <v>376</v>
      </c>
      <c r="I31" s="16">
        <v>40</v>
      </c>
      <c r="J31" s="16">
        <v>289</v>
      </c>
      <c r="K31" s="16">
        <v>26</v>
      </c>
      <c r="L31" s="16" t="s">
        <v>29</v>
      </c>
      <c r="M31" s="16">
        <v>400</v>
      </c>
      <c r="N31" s="16">
        <v>0.3</v>
      </c>
      <c r="O31" s="30">
        <v>23.91</v>
      </c>
      <c r="P31" s="16">
        <v>1100000</v>
      </c>
      <c r="Q31" s="15"/>
    </row>
    <row r="32" spans="1:19" x14ac:dyDescent="0.3">
      <c r="A32" s="46">
        <v>45411</v>
      </c>
      <c r="B32" s="35">
        <f t="shared" si="0"/>
        <v>34490</v>
      </c>
      <c r="C32" s="30">
        <v>34.49</v>
      </c>
      <c r="D32" s="30">
        <v>7.69</v>
      </c>
      <c r="E32" s="30">
        <v>7.91</v>
      </c>
      <c r="F32" s="16">
        <v>175</v>
      </c>
      <c r="G32" s="16">
        <v>21</v>
      </c>
      <c r="H32" s="16">
        <v>380</v>
      </c>
      <c r="I32" s="16">
        <v>36</v>
      </c>
      <c r="J32" s="16">
        <v>290</v>
      </c>
      <c r="K32" s="16">
        <v>25</v>
      </c>
      <c r="L32" s="16" t="s">
        <v>29</v>
      </c>
      <c r="M32" s="16">
        <v>500</v>
      </c>
      <c r="N32" s="16">
        <v>0.2</v>
      </c>
      <c r="O32" s="30">
        <v>24.19</v>
      </c>
      <c r="P32" s="16">
        <v>1300000</v>
      </c>
      <c r="Q32" s="15"/>
    </row>
    <row r="33" spans="1:17" ht="15" thickBot="1" x14ac:dyDescent="0.35">
      <c r="A33" s="46">
        <v>45412</v>
      </c>
      <c r="B33" s="35">
        <f t="shared" si="0"/>
        <v>35590</v>
      </c>
      <c r="C33" s="30">
        <v>35.590000000000003</v>
      </c>
      <c r="D33" s="30">
        <v>7.74</v>
      </c>
      <c r="E33" s="30">
        <v>7.94</v>
      </c>
      <c r="F33" s="16">
        <v>180</v>
      </c>
      <c r="G33" s="16">
        <v>20</v>
      </c>
      <c r="H33" s="16">
        <v>368</v>
      </c>
      <c r="I33" s="16">
        <v>40</v>
      </c>
      <c r="J33" s="16">
        <v>272</v>
      </c>
      <c r="K33" s="16">
        <v>26</v>
      </c>
      <c r="L33" s="16" t="s">
        <v>29</v>
      </c>
      <c r="M33" s="16">
        <v>700</v>
      </c>
      <c r="N33" s="16">
        <v>0.2</v>
      </c>
      <c r="O33" s="30">
        <v>24.72</v>
      </c>
      <c r="P33" s="16">
        <v>1700000</v>
      </c>
      <c r="Q33" s="15"/>
    </row>
    <row r="34" spans="1:17" ht="15" thickBot="1" x14ac:dyDescent="0.35">
      <c r="A34" s="36" t="s">
        <v>24</v>
      </c>
      <c r="B34" s="37">
        <f t="shared" ref="B34:K34" si="1">AVERAGE(B4:B33)</f>
        <v>36058</v>
      </c>
      <c r="C34" s="37">
        <f t="shared" si="1"/>
        <v>36.058</v>
      </c>
      <c r="D34" s="37">
        <f t="shared" si="1"/>
        <v>7.6009999999999991</v>
      </c>
      <c r="E34" s="37">
        <f t="shared" si="1"/>
        <v>7.9399999999999986</v>
      </c>
      <c r="F34" s="37">
        <f t="shared" si="1"/>
        <v>175.33333333333334</v>
      </c>
      <c r="G34" s="37">
        <f t="shared" si="1"/>
        <v>18.3</v>
      </c>
      <c r="H34" s="37">
        <f t="shared" si="1"/>
        <v>362.53333333333336</v>
      </c>
      <c r="I34" s="37">
        <f t="shared" si="1"/>
        <v>35.200000000000003</v>
      </c>
      <c r="J34" s="37">
        <f t="shared" si="1"/>
        <v>280.2</v>
      </c>
      <c r="K34" s="37">
        <f t="shared" si="1"/>
        <v>25.433333333333334</v>
      </c>
      <c r="L34" s="37"/>
      <c r="M34" s="37">
        <f>AVERAGE(M4:M33)</f>
        <v>540</v>
      </c>
      <c r="N34" s="37">
        <f>AVERAGE(N4:N33)</f>
        <v>0.26</v>
      </c>
      <c r="O34" s="37">
        <f>AVERAGE(O4:O33)</f>
        <v>24.212</v>
      </c>
      <c r="P34" s="37">
        <f>AVERAGE(P4:P33)</f>
        <v>1353333.3333333333</v>
      </c>
      <c r="Q34" s="17"/>
    </row>
    <row r="35" spans="1:17" x14ac:dyDescent="0.3">
      <c r="C35" s="49">
        <f>SUM(C4:C33)</f>
        <v>1081.74</v>
      </c>
    </row>
    <row r="40" spans="1:17" ht="40.799999999999997" customHeight="1" x14ac:dyDescent="0.3">
      <c r="A40" s="55" t="s">
        <v>25</v>
      </c>
      <c r="B40" s="55"/>
      <c r="C40" s="55" t="s">
        <v>26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2" spans="1:17" x14ac:dyDescent="0.3">
      <c r="A42" s="12" t="s">
        <v>27</v>
      </c>
      <c r="B42" s="13">
        <f t="shared" ref="B42:K42" si="2">MIN(B4:B33)</f>
        <v>33540</v>
      </c>
      <c r="C42" s="13">
        <f t="shared" si="2"/>
        <v>33.54</v>
      </c>
      <c r="D42" s="13">
        <f t="shared" si="2"/>
        <v>7.42</v>
      </c>
      <c r="E42" s="13">
        <f t="shared" si="2"/>
        <v>7.89</v>
      </c>
      <c r="F42" s="13">
        <f t="shared" si="2"/>
        <v>165</v>
      </c>
      <c r="G42" s="13">
        <f t="shared" si="2"/>
        <v>16</v>
      </c>
      <c r="H42" s="13">
        <f t="shared" si="2"/>
        <v>340</v>
      </c>
      <c r="I42" s="13">
        <f t="shared" si="2"/>
        <v>32</v>
      </c>
      <c r="J42" s="13">
        <f t="shared" si="2"/>
        <v>266</v>
      </c>
      <c r="K42" s="13">
        <f t="shared" si="2"/>
        <v>21</v>
      </c>
      <c r="L42" s="13"/>
      <c r="M42" s="13">
        <f>MIN(M4:M33)</f>
        <v>400</v>
      </c>
      <c r="N42" s="13">
        <f>MIN(N4:N33)</f>
        <v>0.2</v>
      </c>
      <c r="O42" s="13">
        <f>MIN(O4:O33)</f>
        <v>23.48</v>
      </c>
      <c r="P42" s="13">
        <f>MIN(P4:P33)</f>
        <v>1100000</v>
      </c>
      <c r="Q42" s="13"/>
    </row>
    <row r="43" spans="1:17" x14ac:dyDescent="0.3">
      <c r="A43" s="12"/>
    </row>
    <row r="44" spans="1:17" x14ac:dyDescent="0.3">
      <c r="A44" s="12" t="s">
        <v>28</v>
      </c>
      <c r="B44" s="13">
        <f t="shared" ref="B44:K44" si="3">MAX(B4:B33)</f>
        <v>41720</v>
      </c>
      <c r="C44" s="13">
        <f t="shared" si="3"/>
        <v>41.72</v>
      </c>
      <c r="D44" s="13">
        <f t="shared" si="3"/>
        <v>7.75</v>
      </c>
      <c r="E44" s="13">
        <f t="shared" si="3"/>
        <v>8.08</v>
      </c>
      <c r="F44" s="13">
        <f t="shared" si="3"/>
        <v>185</v>
      </c>
      <c r="G44" s="13">
        <f t="shared" si="3"/>
        <v>21</v>
      </c>
      <c r="H44" s="13">
        <f t="shared" si="3"/>
        <v>384</v>
      </c>
      <c r="I44" s="13">
        <f t="shared" si="3"/>
        <v>40</v>
      </c>
      <c r="J44" s="13">
        <f t="shared" si="3"/>
        <v>301</v>
      </c>
      <c r="K44" s="13">
        <f t="shared" si="3"/>
        <v>37</v>
      </c>
      <c r="L44" s="13"/>
      <c r="M44" s="13">
        <f>MAX(M4:M33)</f>
        <v>700</v>
      </c>
      <c r="N44" s="13">
        <f>MAX(N4:N33)</f>
        <v>0.3</v>
      </c>
      <c r="O44" s="13">
        <f>MAX(O4:O33)</f>
        <v>25.1</v>
      </c>
      <c r="P44" s="13">
        <f>MAX(P4:P33)</f>
        <v>1700000</v>
      </c>
      <c r="Q44" s="13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4"/>
  <sheetViews>
    <sheetView view="pageBreakPreview" zoomScale="60" zoomScaleNormal="100" workbookViewId="0">
      <selection activeCell="C35" sqref="C35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0" t="s">
        <v>32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35</v>
      </c>
      <c r="C2" s="67"/>
      <c r="D2" s="68" t="s">
        <v>1</v>
      </c>
      <c r="E2" s="69"/>
      <c r="F2" s="57" t="s">
        <v>2</v>
      </c>
      <c r="G2" s="58"/>
      <c r="H2" s="70" t="s">
        <v>3</v>
      </c>
      <c r="I2" s="71"/>
      <c r="J2" s="72" t="s">
        <v>4</v>
      </c>
      <c r="K2" s="58"/>
      <c r="L2" s="73" t="s">
        <v>5</v>
      </c>
      <c r="M2" s="58"/>
      <c r="N2" s="2" t="s">
        <v>6</v>
      </c>
      <c r="O2" s="73" t="s">
        <v>7</v>
      </c>
      <c r="P2" s="59"/>
      <c r="Q2" s="74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4" t="s">
        <v>9</v>
      </c>
      <c r="C3" s="5" t="s">
        <v>10</v>
      </c>
      <c r="D3" s="6" t="s">
        <v>11</v>
      </c>
      <c r="E3" s="6" t="s">
        <v>21</v>
      </c>
      <c r="F3" s="28" t="s">
        <v>12</v>
      </c>
      <c r="G3" s="29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7">
        <v>45383</v>
      </c>
      <c r="B4" s="27">
        <f>C4*1000</f>
        <v>15240</v>
      </c>
      <c r="C4" s="43">
        <v>15.24</v>
      </c>
      <c r="D4" s="43">
        <v>7.65</v>
      </c>
      <c r="E4" s="43">
        <v>7.75</v>
      </c>
      <c r="F4" s="34">
        <v>180</v>
      </c>
      <c r="G4" s="34">
        <v>21</v>
      </c>
      <c r="H4" s="34">
        <v>356</v>
      </c>
      <c r="I4" s="34">
        <v>36</v>
      </c>
      <c r="J4" s="34">
        <v>290</v>
      </c>
      <c r="K4" s="34">
        <v>22</v>
      </c>
      <c r="L4" s="34" t="s">
        <v>29</v>
      </c>
      <c r="M4" s="34">
        <v>600</v>
      </c>
      <c r="N4" s="34">
        <v>0.2</v>
      </c>
      <c r="O4" s="43">
        <v>23.21</v>
      </c>
      <c r="P4" s="34">
        <v>1700000</v>
      </c>
      <c r="Q4" s="38"/>
    </row>
    <row r="5" spans="1:46" x14ac:dyDescent="0.3">
      <c r="A5" s="51">
        <v>45384</v>
      </c>
      <c r="B5" s="16">
        <f>C5*1000</f>
        <v>15740</v>
      </c>
      <c r="C5" s="30">
        <v>15.74</v>
      </c>
      <c r="D5" s="30">
        <v>7.59</v>
      </c>
      <c r="E5" s="30">
        <v>7.75</v>
      </c>
      <c r="F5" s="16">
        <v>170</v>
      </c>
      <c r="G5" s="16">
        <v>19</v>
      </c>
      <c r="H5" s="16">
        <v>340</v>
      </c>
      <c r="I5" s="16">
        <v>36</v>
      </c>
      <c r="J5" s="16">
        <v>280</v>
      </c>
      <c r="K5" s="16">
        <v>22</v>
      </c>
      <c r="L5" s="16" t="s">
        <v>29</v>
      </c>
      <c r="M5" s="16">
        <v>500</v>
      </c>
      <c r="N5" s="16">
        <v>0.2</v>
      </c>
      <c r="O5" s="30">
        <v>23.51</v>
      </c>
      <c r="P5" s="16">
        <v>1400000</v>
      </c>
      <c r="Q5" s="39"/>
    </row>
    <row r="6" spans="1:46" x14ac:dyDescent="0.3">
      <c r="A6" s="51">
        <v>45385</v>
      </c>
      <c r="B6" s="16">
        <f t="shared" ref="B6:B33" si="0">C6*1000</f>
        <v>16210</v>
      </c>
      <c r="C6" s="30">
        <v>16.21</v>
      </c>
      <c r="D6" s="30">
        <v>7.42</v>
      </c>
      <c r="E6" s="30">
        <v>7.73</v>
      </c>
      <c r="F6" s="16">
        <v>170</v>
      </c>
      <c r="G6" s="16">
        <v>20</v>
      </c>
      <c r="H6" s="16">
        <v>336</v>
      </c>
      <c r="I6" s="16">
        <v>40</v>
      </c>
      <c r="J6" s="16">
        <v>280</v>
      </c>
      <c r="K6" s="16">
        <v>19</v>
      </c>
      <c r="L6" s="16" t="s">
        <v>29</v>
      </c>
      <c r="M6" s="16">
        <v>400</v>
      </c>
      <c r="N6" s="16">
        <v>0.3</v>
      </c>
      <c r="O6" s="30">
        <v>22.17</v>
      </c>
      <c r="P6" s="16">
        <v>1300000</v>
      </c>
      <c r="Q6" s="39"/>
    </row>
    <row r="7" spans="1:46" x14ac:dyDescent="0.3">
      <c r="A7" s="51">
        <v>45386</v>
      </c>
      <c r="B7" s="16">
        <f t="shared" si="0"/>
        <v>16640</v>
      </c>
      <c r="C7" s="30">
        <v>16.64</v>
      </c>
      <c r="D7" s="30">
        <v>7.31</v>
      </c>
      <c r="E7" s="30">
        <v>7.76</v>
      </c>
      <c r="F7" s="16">
        <v>160</v>
      </c>
      <c r="G7" s="16">
        <v>20</v>
      </c>
      <c r="H7" s="16">
        <v>312</v>
      </c>
      <c r="I7" s="16">
        <v>36</v>
      </c>
      <c r="J7" s="16">
        <v>288</v>
      </c>
      <c r="K7" s="16">
        <v>20</v>
      </c>
      <c r="L7" s="16" t="s">
        <v>29</v>
      </c>
      <c r="M7" s="16">
        <v>600</v>
      </c>
      <c r="N7" s="16">
        <v>0.2</v>
      </c>
      <c r="O7" s="30">
        <v>23.53</v>
      </c>
      <c r="P7" s="16">
        <v>1700000</v>
      </c>
      <c r="Q7" s="39"/>
    </row>
    <row r="8" spans="1:46" x14ac:dyDescent="0.3">
      <c r="A8" s="51">
        <v>45387</v>
      </c>
      <c r="B8" s="16">
        <f t="shared" si="0"/>
        <v>17790</v>
      </c>
      <c r="C8" s="30">
        <v>17.79</v>
      </c>
      <c r="D8" s="30">
        <v>7.52</v>
      </c>
      <c r="E8" s="30">
        <v>7.77</v>
      </c>
      <c r="F8" s="16">
        <v>165</v>
      </c>
      <c r="G8" s="16">
        <v>19</v>
      </c>
      <c r="H8" s="16">
        <v>320</v>
      </c>
      <c r="I8" s="16">
        <v>40</v>
      </c>
      <c r="J8" s="16">
        <v>275</v>
      </c>
      <c r="K8" s="16">
        <v>18</v>
      </c>
      <c r="L8" s="16" t="s">
        <v>29</v>
      </c>
      <c r="M8" s="16">
        <v>400</v>
      </c>
      <c r="N8" s="16">
        <v>0.3</v>
      </c>
      <c r="O8" s="30">
        <v>24.22</v>
      </c>
      <c r="P8" s="16">
        <v>1300000</v>
      </c>
      <c r="Q8" s="39"/>
    </row>
    <row r="9" spans="1:46" x14ac:dyDescent="0.3">
      <c r="A9" s="51">
        <v>45388</v>
      </c>
      <c r="B9" s="16">
        <f t="shared" si="0"/>
        <v>16090</v>
      </c>
      <c r="C9" s="30">
        <v>16.09</v>
      </c>
      <c r="D9" s="30">
        <v>7.47</v>
      </c>
      <c r="E9" s="30">
        <v>7.74</v>
      </c>
      <c r="F9" s="16">
        <v>160</v>
      </c>
      <c r="G9" s="16">
        <v>19</v>
      </c>
      <c r="H9" s="16">
        <v>324</v>
      </c>
      <c r="I9" s="16">
        <v>36</v>
      </c>
      <c r="J9" s="16">
        <v>273</v>
      </c>
      <c r="K9" s="16">
        <v>21</v>
      </c>
      <c r="L9" s="16" t="s">
        <v>29</v>
      </c>
      <c r="M9" s="16">
        <v>500</v>
      </c>
      <c r="N9" s="16">
        <v>0.2</v>
      </c>
      <c r="O9" s="30">
        <v>24.29</v>
      </c>
      <c r="P9" s="16">
        <v>1700000</v>
      </c>
      <c r="Q9" s="39"/>
    </row>
    <row r="10" spans="1:46" x14ac:dyDescent="0.3">
      <c r="A10" s="51">
        <v>45389</v>
      </c>
      <c r="B10" s="16">
        <f t="shared" si="0"/>
        <v>16540</v>
      </c>
      <c r="C10" s="30">
        <v>16.54</v>
      </c>
      <c r="D10" s="30">
        <v>7.41</v>
      </c>
      <c r="E10" s="30">
        <v>7.74</v>
      </c>
      <c r="F10" s="16">
        <v>165</v>
      </c>
      <c r="G10" s="16">
        <v>20</v>
      </c>
      <c r="H10" s="16">
        <v>328</v>
      </c>
      <c r="I10" s="16">
        <v>36</v>
      </c>
      <c r="J10" s="16">
        <v>294</v>
      </c>
      <c r="K10" s="16">
        <v>20</v>
      </c>
      <c r="L10" s="16" t="s">
        <v>29</v>
      </c>
      <c r="M10" s="16">
        <v>600</v>
      </c>
      <c r="N10" s="16">
        <v>0.2</v>
      </c>
      <c r="O10" s="30">
        <v>24.29</v>
      </c>
      <c r="P10" s="16">
        <v>1700000</v>
      </c>
      <c r="Q10" s="39"/>
    </row>
    <row r="11" spans="1:46" x14ac:dyDescent="0.3">
      <c r="A11" s="51">
        <v>45390</v>
      </c>
      <c r="B11" s="16">
        <f t="shared" si="0"/>
        <v>15920</v>
      </c>
      <c r="C11" s="30">
        <v>15.92</v>
      </c>
      <c r="D11" s="30">
        <v>7.3</v>
      </c>
      <c r="E11" s="30">
        <v>7.77</v>
      </c>
      <c r="F11" s="16">
        <v>160</v>
      </c>
      <c r="G11" s="16">
        <v>20</v>
      </c>
      <c r="H11" s="16">
        <v>316</v>
      </c>
      <c r="I11" s="16">
        <v>40</v>
      </c>
      <c r="J11" s="16">
        <v>280</v>
      </c>
      <c r="K11" s="16">
        <v>24</v>
      </c>
      <c r="L11" s="16" t="s">
        <v>29</v>
      </c>
      <c r="M11" s="16">
        <v>400</v>
      </c>
      <c r="N11" s="16">
        <v>0.3</v>
      </c>
      <c r="O11" s="30">
        <v>23.41</v>
      </c>
      <c r="P11" s="16">
        <v>1300000</v>
      </c>
      <c r="Q11" s="39"/>
    </row>
    <row r="12" spans="1:46" x14ac:dyDescent="0.3">
      <c r="A12" s="51">
        <v>45391</v>
      </c>
      <c r="B12" s="16">
        <f t="shared" si="0"/>
        <v>16470</v>
      </c>
      <c r="C12" s="30">
        <v>16.47</v>
      </c>
      <c r="D12" s="30">
        <v>7.14</v>
      </c>
      <c r="E12" s="30">
        <v>7.79</v>
      </c>
      <c r="F12" s="16">
        <v>160</v>
      </c>
      <c r="G12" s="16">
        <v>19</v>
      </c>
      <c r="H12" s="16">
        <v>320</v>
      </c>
      <c r="I12" s="16">
        <v>36</v>
      </c>
      <c r="J12" s="16">
        <v>290</v>
      </c>
      <c r="K12" s="16">
        <v>22</v>
      </c>
      <c r="L12" s="16" t="s">
        <v>29</v>
      </c>
      <c r="M12" s="16">
        <v>500</v>
      </c>
      <c r="N12" s="16">
        <v>0.2</v>
      </c>
      <c r="O12" s="30">
        <v>24.24</v>
      </c>
      <c r="P12" s="16">
        <v>1700000</v>
      </c>
      <c r="Q12" s="39"/>
    </row>
    <row r="13" spans="1:46" x14ac:dyDescent="0.3">
      <c r="A13" s="51">
        <v>45392</v>
      </c>
      <c r="B13" s="16">
        <f t="shared" si="0"/>
        <v>16820</v>
      </c>
      <c r="C13" s="30">
        <v>16.82</v>
      </c>
      <c r="D13" s="30">
        <v>7.29</v>
      </c>
      <c r="E13" s="30">
        <v>7.77</v>
      </c>
      <c r="F13" s="16">
        <v>155</v>
      </c>
      <c r="G13" s="16">
        <v>20</v>
      </c>
      <c r="H13" s="16">
        <v>308</v>
      </c>
      <c r="I13" s="16">
        <v>40</v>
      </c>
      <c r="J13" s="16">
        <v>280</v>
      </c>
      <c r="K13" s="16">
        <v>19</v>
      </c>
      <c r="L13" s="16" t="s">
        <v>29</v>
      </c>
      <c r="M13" s="16">
        <v>600</v>
      </c>
      <c r="N13" s="16">
        <v>0.3</v>
      </c>
      <c r="O13" s="30">
        <v>24.12</v>
      </c>
      <c r="P13" s="16">
        <v>1400000</v>
      </c>
      <c r="Q13" s="39"/>
    </row>
    <row r="14" spans="1:46" x14ac:dyDescent="0.3">
      <c r="A14" s="51">
        <v>45393</v>
      </c>
      <c r="B14" s="16">
        <f t="shared" si="0"/>
        <v>17190</v>
      </c>
      <c r="C14" s="30">
        <v>17.190000000000001</v>
      </c>
      <c r="D14" s="30">
        <v>7.56</v>
      </c>
      <c r="E14" s="30">
        <v>7.8</v>
      </c>
      <c r="F14" s="16">
        <v>160</v>
      </c>
      <c r="G14" s="16">
        <v>19</v>
      </c>
      <c r="H14" s="16">
        <v>316</v>
      </c>
      <c r="I14" s="16">
        <v>36</v>
      </c>
      <c r="J14" s="16">
        <v>270</v>
      </c>
      <c r="K14" s="16">
        <v>20</v>
      </c>
      <c r="L14" s="16" t="s">
        <v>29</v>
      </c>
      <c r="M14" s="16">
        <v>500</v>
      </c>
      <c r="N14" s="16">
        <v>0.2</v>
      </c>
      <c r="O14" s="30">
        <v>23.09</v>
      </c>
      <c r="P14" s="16">
        <v>1700000</v>
      </c>
      <c r="Q14" s="39"/>
    </row>
    <row r="15" spans="1:46" x14ac:dyDescent="0.3">
      <c r="A15" s="51">
        <v>45394</v>
      </c>
      <c r="B15" s="16">
        <f t="shared" si="0"/>
        <v>17960</v>
      </c>
      <c r="C15" s="30">
        <v>17.96</v>
      </c>
      <c r="D15" s="30">
        <v>7.7</v>
      </c>
      <c r="E15" s="30">
        <v>7.79</v>
      </c>
      <c r="F15" s="16">
        <v>160</v>
      </c>
      <c r="G15" s="16">
        <v>20</v>
      </c>
      <c r="H15" s="16">
        <v>316</v>
      </c>
      <c r="I15" s="16">
        <v>36</v>
      </c>
      <c r="J15" s="16">
        <v>271</v>
      </c>
      <c r="K15" s="16">
        <v>18</v>
      </c>
      <c r="L15" s="16" t="s">
        <v>29</v>
      </c>
      <c r="M15" s="16">
        <v>600</v>
      </c>
      <c r="N15" s="16">
        <v>0.2</v>
      </c>
      <c r="O15" s="30">
        <v>23.58</v>
      </c>
      <c r="P15" s="16">
        <v>1700000</v>
      </c>
      <c r="Q15" s="39"/>
    </row>
    <row r="16" spans="1:46" x14ac:dyDescent="0.3">
      <c r="A16" s="51">
        <v>45395</v>
      </c>
      <c r="B16" s="16">
        <f t="shared" si="0"/>
        <v>15520</v>
      </c>
      <c r="C16" s="30">
        <v>15.52</v>
      </c>
      <c r="D16" s="30">
        <v>7.66</v>
      </c>
      <c r="E16" s="30">
        <v>7.79</v>
      </c>
      <c r="F16" s="16">
        <v>165</v>
      </c>
      <c r="G16" s="16">
        <v>21</v>
      </c>
      <c r="H16" s="16">
        <v>308</v>
      </c>
      <c r="I16" s="16">
        <v>40</v>
      </c>
      <c r="J16" s="16">
        <v>270</v>
      </c>
      <c r="K16" s="16">
        <v>20</v>
      </c>
      <c r="L16" s="16" t="s">
        <v>29</v>
      </c>
      <c r="M16" s="16">
        <v>400</v>
      </c>
      <c r="N16" s="16">
        <v>0.3</v>
      </c>
      <c r="O16" s="30">
        <v>23.09</v>
      </c>
      <c r="P16" s="16">
        <v>1300000</v>
      </c>
      <c r="Q16" s="39"/>
    </row>
    <row r="17" spans="1:17" x14ac:dyDescent="0.3">
      <c r="A17" s="51">
        <v>45396</v>
      </c>
      <c r="B17" s="16">
        <f t="shared" si="0"/>
        <v>17490</v>
      </c>
      <c r="C17" s="30">
        <v>17.489999999999998</v>
      </c>
      <c r="D17" s="30">
        <v>7.53</v>
      </c>
      <c r="E17" s="30">
        <v>7.8</v>
      </c>
      <c r="F17" s="16">
        <v>165</v>
      </c>
      <c r="G17" s="16">
        <v>20</v>
      </c>
      <c r="H17" s="16">
        <v>320</v>
      </c>
      <c r="I17" s="16">
        <v>40</v>
      </c>
      <c r="J17" s="16">
        <v>280</v>
      </c>
      <c r="K17" s="16">
        <v>25</v>
      </c>
      <c r="L17" s="16" t="s">
        <v>29</v>
      </c>
      <c r="M17" s="16">
        <v>600</v>
      </c>
      <c r="N17" s="16">
        <v>0.2</v>
      </c>
      <c r="O17" s="30">
        <v>24.07</v>
      </c>
      <c r="P17" s="16">
        <v>1700000</v>
      </c>
      <c r="Q17" s="39"/>
    </row>
    <row r="18" spans="1:17" x14ac:dyDescent="0.3">
      <c r="A18" s="51">
        <v>45397</v>
      </c>
      <c r="B18" s="16">
        <f t="shared" si="0"/>
        <v>16670</v>
      </c>
      <c r="C18" s="30">
        <v>16.670000000000002</v>
      </c>
      <c r="D18" s="30">
        <v>7.53</v>
      </c>
      <c r="E18" s="30">
        <v>7.78</v>
      </c>
      <c r="F18" s="16">
        <v>160</v>
      </c>
      <c r="G18" s="16">
        <v>21</v>
      </c>
      <c r="H18" s="16">
        <v>328</v>
      </c>
      <c r="I18" s="16">
        <v>36</v>
      </c>
      <c r="J18" s="16">
        <v>300</v>
      </c>
      <c r="K18" s="16">
        <v>27</v>
      </c>
      <c r="L18" s="16" t="s">
        <v>29</v>
      </c>
      <c r="M18" s="16">
        <v>500</v>
      </c>
      <c r="N18" s="16">
        <v>0.2</v>
      </c>
      <c r="O18" s="30">
        <v>22.18</v>
      </c>
      <c r="P18" s="16">
        <v>1400000</v>
      </c>
      <c r="Q18" s="39"/>
    </row>
    <row r="19" spans="1:17" x14ac:dyDescent="0.3">
      <c r="A19" s="51">
        <v>45398</v>
      </c>
      <c r="B19" s="16">
        <f t="shared" si="0"/>
        <v>16440</v>
      </c>
      <c r="C19" s="30">
        <v>16.440000000000001</v>
      </c>
      <c r="D19" s="30">
        <v>7.52</v>
      </c>
      <c r="E19" s="30">
        <v>7.79</v>
      </c>
      <c r="F19" s="16">
        <v>165</v>
      </c>
      <c r="G19" s="16">
        <v>22</v>
      </c>
      <c r="H19" s="16">
        <v>316</v>
      </c>
      <c r="I19" s="16">
        <v>40</v>
      </c>
      <c r="J19" s="16">
        <v>302</v>
      </c>
      <c r="K19" s="16">
        <v>24</v>
      </c>
      <c r="L19" s="16" t="s">
        <v>29</v>
      </c>
      <c r="M19" s="16">
        <v>600</v>
      </c>
      <c r="N19" s="16">
        <v>0.3</v>
      </c>
      <c r="O19" s="30">
        <v>23.93</v>
      </c>
      <c r="P19" s="16">
        <v>1700000</v>
      </c>
      <c r="Q19" s="39"/>
    </row>
    <row r="20" spans="1:17" x14ac:dyDescent="0.3">
      <c r="A20" s="51">
        <v>45399</v>
      </c>
      <c r="B20" s="16">
        <f t="shared" si="0"/>
        <v>16390</v>
      </c>
      <c r="C20" s="30">
        <v>16.39</v>
      </c>
      <c r="D20" s="30">
        <v>7.56</v>
      </c>
      <c r="E20" s="30">
        <v>7.81</v>
      </c>
      <c r="F20" s="16">
        <v>160</v>
      </c>
      <c r="G20" s="16">
        <v>20</v>
      </c>
      <c r="H20" s="16">
        <v>324</v>
      </c>
      <c r="I20" s="16">
        <v>36</v>
      </c>
      <c r="J20" s="16">
        <v>280</v>
      </c>
      <c r="K20" s="16">
        <v>21</v>
      </c>
      <c r="L20" s="16" t="s">
        <v>29</v>
      </c>
      <c r="M20" s="16">
        <v>500</v>
      </c>
      <c r="N20" s="16">
        <v>0.2</v>
      </c>
      <c r="O20" s="30">
        <v>22.12</v>
      </c>
      <c r="P20" s="16">
        <v>1300000</v>
      </c>
      <c r="Q20" s="39"/>
    </row>
    <row r="21" spans="1:17" x14ac:dyDescent="0.3">
      <c r="A21" s="51">
        <v>45400</v>
      </c>
      <c r="B21" s="16">
        <f t="shared" si="0"/>
        <v>15300</v>
      </c>
      <c r="C21" s="30">
        <v>15.3</v>
      </c>
      <c r="D21" s="30">
        <v>7.5</v>
      </c>
      <c r="E21" s="30">
        <v>7.81</v>
      </c>
      <c r="F21" s="16">
        <v>160</v>
      </c>
      <c r="G21" s="16">
        <v>20</v>
      </c>
      <c r="H21" s="16">
        <v>356</v>
      </c>
      <c r="I21" s="16">
        <v>36</v>
      </c>
      <c r="J21" s="16">
        <v>280</v>
      </c>
      <c r="K21" s="16">
        <v>19</v>
      </c>
      <c r="L21" s="16" t="s">
        <v>29</v>
      </c>
      <c r="M21" s="16">
        <v>400</v>
      </c>
      <c r="N21" s="16">
        <v>0.3</v>
      </c>
      <c r="O21" s="30">
        <v>23.19</v>
      </c>
      <c r="P21" s="16">
        <v>1300000</v>
      </c>
      <c r="Q21" s="39"/>
    </row>
    <row r="22" spans="1:17" x14ac:dyDescent="0.3">
      <c r="A22" s="51">
        <v>45401</v>
      </c>
      <c r="B22" s="16">
        <f t="shared" si="0"/>
        <v>15640</v>
      </c>
      <c r="C22" s="30">
        <v>15.64</v>
      </c>
      <c r="D22" s="30">
        <v>7.31</v>
      </c>
      <c r="E22" s="30">
        <v>7.82</v>
      </c>
      <c r="F22" s="16">
        <v>155</v>
      </c>
      <c r="G22" s="16">
        <v>20</v>
      </c>
      <c r="H22" s="16">
        <v>308</v>
      </c>
      <c r="I22" s="16">
        <v>40</v>
      </c>
      <c r="J22" s="16">
        <v>264</v>
      </c>
      <c r="K22" s="16">
        <v>18</v>
      </c>
      <c r="L22" s="16" t="s">
        <v>29</v>
      </c>
      <c r="M22" s="16">
        <v>600</v>
      </c>
      <c r="N22" s="16">
        <v>0.2</v>
      </c>
      <c r="O22" s="30">
        <v>23.58</v>
      </c>
      <c r="P22" s="16">
        <v>1700000</v>
      </c>
      <c r="Q22" s="39"/>
    </row>
    <row r="23" spans="1:17" x14ac:dyDescent="0.3">
      <c r="A23" s="51">
        <v>45402</v>
      </c>
      <c r="B23" s="16">
        <f t="shared" si="0"/>
        <v>15820</v>
      </c>
      <c r="C23" s="30">
        <v>15.82</v>
      </c>
      <c r="D23" s="30">
        <v>7.25</v>
      </c>
      <c r="E23" s="30">
        <v>7.83</v>
      </c>
      <c r="F23" s="16">
        <v>160</v>
      </c>
      <c r="G23" s="16">
        <v>21</v>
      </c>
      <c r="H23" s="16">
        <v>320</v>
      </c>
      <c r="I23" s="16">
        <v>36</v>
      </c>
      <c r="J23" s="16">
        <v>280</v>
      </c>
      <c r="K23" s="16">
        <v>20</v>
      </c>
      <c r="L23" s="16" t="s">
        <v>29</v>
      </c>
      <c r="M23" s="16">
        <v>500</v>
      </c>
      <c r="N23" s="16">
        <v>0.2</v>
      </c>
      <c r="O23" s="30">
        <v>23.23</v>
      </c>
      <c r="P23" s="16">
        <v>1400000</v>
      </c>
      <c r="Q23" s="39"/>
    </row>
    <row r="24" spans="1:17" x14ac:dyDescent="0.3">
      <c r="A24" s="51">
        <v>45403</v>
      </c>
      <c r="B24" s="16">
        <f t="shared" si="0"/>
        <v>16480</v>
      </c>
      <c r="C24" s="30">
        <v>16.48</v>
      </c>
      <c r="D24" s="30">
        <v>7.3</v>
      </c>
      <c r="E24" s="30">
        <v>7.82</v>
      </c>
      <c r="F24" s="16">
        <v>165</v>
      </c>
      <c r="G24" s="16">
        <v>22</v>
      </c>
      <c r="H24" s="16">
        <v>316</v>
      </c>
      <c r="I24" s="16">
        <v>36</v>
      </c>
      <c r="J24" s="16">
        <v>275</v>
      </c>
      <c r="K24" s="16">
        <v>22</v>
      </c>
      <c r="L24" s="16" t="s">
        <v>29</v>
      </c>
      <c r="M24" s="16">
        <v>400</v>
      </c>
      <c r="N24" s="16">
        <v>0.3</v>
      </c>
      <c r="O24" s="30">
        <v>24.12</v>
      </c>
      <c r="P24" s="16">
        <v>1300000</v>
      </c>
      <c r="Q24" s="39"/>
    </row>
    <row r="25" spans="1:17" x14ac:dyDescent="0.3">
      <c r="A25" s="51">
        <v>45404</v>
      </c>
      <c r="B25" s="16">
        <f t="shared" si="0"/>
        <v>15580</v>
      </c>
      <c r="C25" s="30">
        <v>15.58</v>
      </c>
      <c r="D25" s="30">
        <v>7.36</v>
      </c>
      <c r="E25" s="30">
        <v>7.8</v>
      </c>
      <c r="F25" s="16">
        <v>160</v>
      </c>
      <c r="G25" s="16">
        <v>21</v>
      </c>
      <c r="H25" s="16">
        <v>328</v>
      </c>
      <c r="I25" s="16">
        <v>40</v>
      </c>
      <c r="J25" s="16">
        <v>302</v>
      </c>
      <c r="K25" s="16">
        <v>22</v>
      </c>
      <c r="L25" s="16" t="s">
        <v>29</v>
      </c>
      <c r="M25" s="16">
        <v>600</v>
      </c>
      <c r="N25" s="16">
        <v>0.2</v>
      </c>
      <c r="O25" s="30">
        <v>23.12</v>
      </c>
      <c r="P25" s="16">
        <v>1700000</v>
      </c>
      <c r="Q25" s="39"/>
    </row>
    <row r="26" spans="1:17" x14ac:dyDescent="0.3">
      <c r="A26" s="51">
        <v>45405</v>
      </c>
      <c r="B26" s="16">
        <f t="shared" si="0"/>
        <v>15860</v>
      </c>
      <c r="C26" s="30">
        <v>15.86</v>
      </c>
      <c r="D26" s="30">
        <v>7.46</v>
      </c>
      <c r="E26" s="30">
        <v>7.82</v>
      </c>
      <c r="F26" s="16">
        <v>155</v>
      </c>
      <c r="G26" s="16">
        <v>20</v>
      </c>
      <c r="H26" s="16">
        <v>308</v>
      </c>
      <c r="I26" s="16">
        <v>40</v>
      </c>
      <c r="J26" s="16">
        <v>310</v>
      </c>
      <c r="K26" s="16">
        <v>23</v>
      </c>
      <c r="L26" s="16" t="s">
        <v>29</v>
      </c>
      <c r="M26" s="16">
        <v>400</v>
      </c>
      <c r="N26" s="16">
        <v>0.3</v>
      </c>
      <c r="O26" s="30">
        <v>22.13</v>
      </c>
      <c r="P26" s="16">
        <v>1300000</v>
      </c>
      <c r="Q26" s="39"/>
    </row>
    <row r="27" spans="1:17" x14ac:dyDescent="0.3">
      <c r="A27" s="51">
        <v>45406</v>
      </c>
      <c r="B27" s="16">
        <f t="shared" si="0"/>
        <v>16250</v>
      </c>
      <c r="C27" s="30">
        <v>16.25</v>
      </c>
      <c r="D27" s="30">
        <v>7.47</v>
      </c>
      <c r="E27" s="30">
        <v>7.8</v>
      </c>
      <c r="F27" s="16">
        <v>160</v>
      </c>
      <c r="G27" s="16">
        <v>20</v>
      </c>
      <c r="H27" s="16">
        <v>320</v>
      </c>
      <c r="I27" s="16">
        <v>44</v>
      </c>
      <c r="J27" s="16">
        <v>320</v>
      </c>
      <c r="K27" s="16">
        <v>24</v>
      </c>
      <c r="L27" s="16" t="s">
        <v>29</v>
      </c>
      <c r="M27" s="16">
        <v>400</v>
      </c>
      <c r="N27" s="16">
        <v>0.3</v>
      </c>
      <c r="O27" s="30">
        <v>21.29</v>
      </c>
      <c r="P27" s="16">
        <v>1700000</v>
      </c>
      <c r="Q27" s="39"/>
    </row>
    <row r="28" spans="1:17" x14ac:dyDescent="0.3">
      <c r="A28" s="51">
        <v>45407</v>
      </c>
      <c r="B28" s="16">
        <f t="shared" si="0"/>
        <v>16010.000000000002</v>
      </c>
      <c r="C28" s="30">
        <v>16.010000000000002</v>
      </c>
      <c r="D28" s="30">
        <v>7.36</v>
      </c>
      <c r="E28" s="30">
        <v>7.83</v>
      </c>
      <c r="F28" s="16">
        <v>165</v>
      </c>
      <c r="G28" s="16">
        <v>21</v>
      </c>
      <c r="H28" s="16">
        <v>308</v>
      </c>
      <c r="I28" s="16">
        <v>40</v>
      </c>
      <c r="J28" s="16">
        <v>305</v>
      </c>
      <c r="K28" s="16">
        <v>23</v>
      </c>
      <c r="L28" s="16" t="s">
        <v>29</v>
      </c>
      <c r="M28" s="16">
        <v>600</v>
      </c>
      <c r="N28" s="16">
        <v>0.2</v>
      </c>
      <c r="O28" s="30">
        <v>24.07</v>
      </c>
      <c r="P28" s="16">
        <v>1700000</v>
      </c>
      <c r="Q28" s="39"/>
    </row>
    <row r="29" spans="1:17" x14ac:dyDescent="0.3">
      <c r="A29" s="51">
        <v>45408</v>
      </c>
      <c r="B29" s="16">
        <f t="shared" si="0"/>
        <v>16880</v>
      </c>
      <c r="C29" s="30">
        <v>16.88</v>
      </c>
      <c r="D29" s="30">
        <v>7.53</v>
      </c>
      <c r="E29" s="30">
        <v>7.81</v>
      </c>
      <c r="F29" s="16">
        <v>165</v>
      </c>
      <c r="G29" s="16">
        <v>20</v>
      </c>
      <c r="H29" s="16">
        <v>324</v>
      </c>
      <c r="I29" s="16">
        <v>40</v>
      </c>
      <c r="J29" s="16">
        <v>300</v>
      </c>
      <c r="K29" s="16">
        <v>20</v>
      </c>
      <c r="L29" s="16" t="s">
        <v>29</v>
      </c>
      <c r="M29" s="16">
        <v>400</v>
      </c>
      <c r="N29" s="16">
        <v>0.3</v>
      </c>
      <c r="O29" s="30">
        <v>23.15</v>
      </c>
      <c r="P29" s="16">
        <v>1300000</v>
      </c>
      <c r="Q29" s="39"/>
    </row>
    <row r="30" spans="1:17" x14ac:dyDescent="0.3">
      <c r="A30" s="51">
        <v>45409</v>
      </c>
      <c r="B30" s="16">
        <f t="shared" si="0"/>
        <v>15960</v>
      </c>
      <c r="C30" s="30">
        <v>15.96</v>
      </c>
      <c r="D30" s="30">
        <v>7.61</v>
      </c>
      <c r="E30" s="30">
        <v>7.83</v>
      </c>
      <c r="F30" s="16">
        <v>170</v>
      </c>
      <c r="G30" s="16">
        <v>22</v>
      </c>
      <c r="H30" s="16">
        <v>332</v>
      </c>
      <c r="I30" s="16">
        <v>44</v>
      </c>
      <c r="J30" s="16">
        <v>310</v>
      </c>
      <c r="K30" s="16">
        <v>19</v>
      </c>
      <c r="L30" s="16" t="s">
        <v>29</v>
      </c>
      <c r="M30" s="16">
        <v>500</v>
      </c>
      <c r="N30" s="16">
        <v>0.2</v>
      </c>
      <c r="O30" s="30">
        <v>24.12</v>
      </c>
      <c r="P30" s="16">
        <v>1400000</v>
      </c>
      <c r="Q30" s="39"/>
    </row>
    <row r="31" spans="1:17" x14ac:dyDescent="0.3">
      <c r="A31" s="51">
        <v>45410</v>
      </c>
      <c r="B31" s="16">
        <f t="shared" si="0"/>
        <v>16570</v>
      </c>
      <c r="C31" s="30">
        <v>16.57</v>
      </c>
      <c r="D31" s="30">
        <v>7.46</v>
      </c>
      <c r="E31" s="30">
        <v>7.79</v>
      </c>
      <c r="F31" s="16">
        <v>175</v>
      </c>
      <c r="G31" s="16">
        <v>21</v>
      </c>
      <c r="H31" s="16">
        <v>336</v>
      </c>
      <c r="I31" s="16">
        <v>40</v>
      </c>
      <c r="J31" s="16">
        <v>315</v>
      </c>
      <c r="K31" s="16">
        <v>24</v>
      </c>
      <c r="L31" s="16" t="s">
        <v>29</v>
      </c>
      <c r="M31" s="16">
        <v>400</v>
      </c>
      <c r="N31" s="16">
        <v>0.3</v>
      </c>
      <c r="O31" s="30">
        <v>23.23</v>
      </c>
      <c r="P31" s="16">
        <v>1300000</v>
      </c>
      <c r="Q31" s="39"/>
    </row>
    <row r="32" spans="1:17" x14ac:dyDescent="0.3">
      <c r="A32" s="51">
        <v>45411</v>
      </c>
      <c r="B32" s="16">
        <f t="shared" si="0"/>
        <v>15820</v>
      </c>
      <c r="C32" s="30">
        <v>15.82</v>
      </c>
      <c r="D32" s="30">
        <v>7.49</v>
      </c>
      <c r="E32" s="30">
        <v>7.81</v>
      </c>
      <c r="F32" s="16">
        <v>160</v>
      </c>
      <c r="G32" s="16">
        <v>20</v>
      </c>
      <c r="H32" s="16">
        <v>320</v>
      </c>
      <c r="I32" s="16">
        <v>44</v>
      </c>
      <c r="J32" s="16">
        <v>260</v>
      </c>
      <c r="K32" s="16">
        <v>20</v>
      </c>
      <c r="L32" s="16" t="s">
        <v>29</v>
      </c>
      <c r="M32" s="16">
        <v>600</v>
      </c>
      <c r="N32" s="16">
        <v>0.2</v>
      </c>
      <c r="O32" s="30">
        <v>23.25</v>
      </c>
      <c r="P32" s="16">
        <v>1700000</v>
      </c>
      <c r="Q32" s="39"/>
    </row>
    <row r="33" spans="1:17" ht="15" thickBot="1" x14ac:dyDescent="0.35">
      <c r="A33" s="53">
        <v>45412</v>
      </c>
      <c r="B33" s="32">
        <f t="shared" si="0"/>
        <v>16500</v>
      </c>
      <c r="C33" s="45">
        <v>16.5</v>
      </c>
      <c r="D33" s="45">
        <v>7.56</v>
      </c>
      <c r="E33" s="45">
        <v>7.82</v>
      </c>
      <c r="F33" s="32">
        <v>165</v>
      </c>
      <c r="G33" s="32">
        <v>21</v>
      </c>
      <c r="H33" s="32">
        <v>316</v>
      </c>
      <c r="I33" s="32">
        <v>40</v>
      </c>
      <c r="J33" s="32">
        <v>270</v>
      </c>
      <c r="K33" s="32">
        <v>21</v>
      </c>
      <c r="L33" s="32" t="s">
        <v>29</v>
      </c>
      <c r="M33" s="32">
        <v>500</v>
      </c>
      <c r="N33" s="32">
        <v>0.2</v>
      </c>
      <c r="O33" s="45">
        <v>24.12</v>
      </c>
      <c r="P33" s="32">
        <v>1400000</v>
      </c>
      <c r="Q33" s="42"/>
    </row>
    <row r="34" spans="1:17" ht="15" thickBot="1" x14ac:dyDescent="0.35">
      <c r="A34" s="10" t="s">
        <v>24</v>
      </c>
      <c r="B34" s="11">
        <f t="shared" ref="B34:K34" si="1">AVERAGE(B4:B33)</f>
        <v>16326.333333333334</v>
      </c>
      <c r="C34" s="11">
        <f t="shared" si="1"/>
        <v>16.326333333333331</v>
      </c>
      <c r="D34" s="11">
        <f t="shared" si="1"/>
        <v>7.4606666666666692</v>
      </c>
      <c r="E34" s="11">
        <f t="shared" si="1"/>
        <v>7.7906666666666684</v>
      </c>
      <c r="F34" s="11">
        <f t="shared" si="1"/>
        <v>163.16666666666666</v>
      </c>
      <c r="G34" s="11">
        <f t="shared" si="1"/>
        <v>20.3</v>
      </c>
      <c r="H34" s="11">
        <f t="shared" si="1"/>
        <v>322.66666666666669</v>
      </c>
      <c r="I34" s="11">
        <f t="shared" si="1"/>
        <v>38.666666666666664</v>
      </c>
      <c r="J34" s="11">
        <f t="shared" si="1"/>
        <v>286.46666666666664</v>
      </c>
      <c r="K34" s="11">
        <f t="shared" si="1"/>
        <v>21.233333333333334</v>
      </c>
      <c r="L34" s="11"/>
      <c r="M34" s="33">
        <f>AVERAGE(M4:M33)</f>
        <v>503.33333333333331</v>
      </c>
      <c r="N34" s="11">
        <f>AVERAGE(N4:N33)</f>
        <v>0.24000000000000002</v>
      </c>
      <c r="O34" s="11">
        <f>AVERAGE(O4:O33)</f>
        <v>23.388333333333332</v>
      </c>
      <c r="P34" s="11">
        <f>AVERAGE(P4:P33)</f>
        <v>1506666.6666666667</v>
      </c>
      <c r="Q34" s="17"/>
    </row>
    <row r="35" spans="1:17" x14ac:dyDescent="0.3">
      <c r="C35" s="49">
        <f>SUM(C4:C33)</f>
        <v>489.78999999999996</v>
      </c>
      <c r="D35" s="13"/>
    </row>
    <row r="40" spans="1:17" ht="40.799999999999997" customHeight="1" x14ac:dyDescent="0.3">
      <c r="A40" s="56" t="s">
        <v>25</v>
      </c>
      <c r="B40" s="56"/>
      <c r="C40" s="55" t="s">
        <v>26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2" spans="1:17" x14ac:dyDescent="0.3">
      <c r="A42" s="12" t="s">
        <v>27</v>
      </c>
      <c r="B42" s="13">
        <f t="shared" ref="B42:K42" si="2">MIN(B4:B33)</f>
        <v>15240</v>
      </c>
      <c r="C42" s="13">
        <f t="shared" si="2"/>
        <v>15.24</v>
      </c>
      <c r="D42" s="13">
        <f t="shared" si="2"/>
        <v>7.14</v>
      </c>
      <c r="E42" s="13">
        <f t="shared" si="2"/>
        <v>7.73</v>
      </c>
      <c r="F42" s="13">
        <f t="shared" si="2"/>
        <v>155</v>
      </c>
      <c r="G42" s="13">
        <f t="shared" si="2"/>
        <v>19</v>
      </c>
      <c r="H42" s="13">
        <f t="shared" si="2"/>
        <v>308</v>
      </c>
      <c r="I42" s="13">
        <f t="shared" si="2"/>
        <v>36</v>
      </c>
      <c r="J42" s="13">
        <f t="shared" si="2"/>
        <v>260</v>
      </c>
      <c r="K42" s="13">
        <f t="shared" si="2"/>
        <v>18</v>
      </c>
      <c r="L42" s="13"/>
      <c r="M42" s="13">
        <f>MIN(M4:M33)</f>
        <v>400</v>
      </c>
      <c r="N42" s="13">
        <f>MIN(N4:N33)</f>
        <v>0.2</v>
      </c>
      <c r="O42" s="13">
        <f>MIN(O4:O33)</f>
        <v>21.29</v>
      </c>
      <c r="P42" s="13">
        <f>MIN(P4:P33)</f>
        <v>1300000</v>
      </c>
      <c r="Q42" s="13"/>
    </row>
    <row r="43" spans="1:17" x14ac:dyDescent="0.3">
      <c r="A43" s="12"/>
    </row>
    <row r="44" spans="1:17" x14ac:dyDescent="0.3">
      <c r="A44" s="12" t="s">
        <v>28</v>
      </c>
      <c r="B44" s="13">
        <f t="shared" ref="B44:K44" si="3">MAX(B4:B33)</f>
        <v>17960</v>
      </c>
      <c r="C44" s="13">
        <f t="shared" si="3"/>
        <v>17.96</v>
      </c>
      <c r="D44" s="13">
        <f t="shared" si="3"/>
        <v>7.7</v>
      </c>
      <c r="E44" s="13">
        <f t="shared" si="3"/>
        <v>7.83</v>
      </c>
      <c r="F44" s="13">
        <f t="shared" si="3"/>
        <v>180</v>
      </c>
      <c r="G44" s="13">
        <f t="shared" si="3"/>
        <v>22</v>
      </c>
      <c r="H44" s="13">
        <f t="shared" si="3"/>
        <v>356</v>
      </c>
      <c r="I44" s="13">
        <f t="shared" si="3"/>
        <v>44</v>
      </c>
      <c r="J44" s="13">
        <f t="shared" si="3"/>
        <v>320</v>
      </c>
      <c r="K44" s="13">
        <f t="shared" si="3"/>
        <v>27</v>
      </c>
      <c r="L44" s="13"/>
      <c r="M44" s="13">
        <f>MAX(M4:M33)</f>
        <v>600</v>
      </c>
      <c r="N44" s="13">
        <f>MAX(N4:N33)</f>
        <v>0.3</v>
      </c>
      <c r="O44" s="13">
        <f>MAX(O4:O33)</f>
        <v>24.29</v>
      </c>
      <c r="P44" s="13">
        <f>MAX(P4:P33)</f>
        <v>1700000</v>
      </c>
      <c r="Q44" s="13"/>
    </row>
  </sheetData>
  <mergeCells count="12"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0:Q40"/>
  </mergeCells>
  <pageMargins left="0.7" right="0.7" top="0.75" bottom="0.75" header="0.3" footer="0.3"/>
  <pageSetup paperSize="9" scale="72" orientation="landscape" verticalDpi="0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1431-CE13-4A59-AC42-C75073563E32}">
  <sheetPr>
    <tabColor rgb="FF92D050"/>
  </sheetPr>
  <dimension ref="A1:AT44"/>
  <sheetViews>
    <sheetView tabSelected="1" zoomScaleNormal="100" workbookViewId="0">
      <selection activeCell="Q8" sqref="Q8:Q33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40.44140625" customWidth="1"/>
  </cols>
  <sheetData>
    <row r="1" spans="1:46" ht="69.75" customHeight="1" thickBot="1" x14ac:dyDescent="0.6">
      <c r="A1" s="60" t="s">
        <v>33</v>
      </c>
      <c r="B1" s="61"/>
      <c r="C1" s="61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4" t="s">
        <v>0</v>
      </c>
      <c r="B2" s="66" t="s">
        <v>34</v>
      </c>
      <c r="C2" s="67"/>
      <c r="D2" s="68" t="s">
        <v>1</v>
      </c>
      <c r="E2" s="69"/>
      <c r="F2" s="57" t="s">
        <v>2</v>
      </c>
      <c r="G2" s="58"/>
      <c r="H2" s="70" t="s">
        <v>3</v>
      </c>
      <c r="I2" s="71"/>
      <c r="J2" s="72" t="s">
        <v>4</v>
      </c>
      <c r="K2" s="58"/>
      <c r="L2" s="73" t="s">
        <v>5</v>
      </c>
      <c r="M2" s="58"/>
      <c r="N2" s="2" t="s">
        <v>6</v>
      </c>
      <c r="O2" s="73" t="s">
        <v>7</v>
      </c>
      <c r="P2" s="59"/>
      <c r="Q2" s="74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5"/>
      <c r="B3" s="18" t="s">
        <v>9</v>
      </c>
      <c r="C3" s="19" t="s">
        <v>10</v>
      </c>
      <c r="D3" s="20" t="s">
        <v>11</v>
      </c>
      <c r="E3" s="20" t="s">
        <v>21</v>
      </c>
      <c r="F3" s="40" t="s">
        <v>12</v>
      </c>
      <c r="G3" s="41" t="s">
        <v>22</v>
      </c>
      <c r="H3" s="23" t="s">
        <v>13</v>
      </c>
      <c r="I3" s="23" t="s">
        <v>14</v>
      </c>
      <c r="J3" s="24" t="s">
        <v>15</v>
      </c>
      <c r="K3" s="24" t="s">
        <v>23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20</v>
      </c>
      <c r="Q3" s="6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9.4" customHeight="1" x14ac:dyDescent="0.3">
      <c r="A4" s="47">
        <v>45383</v>
      </c>
      <c r="B4" s="27">
        <f>C4*1000</f>
        <v>10610</v>
      </c>
      <c r="C4" s="44">
        <v>10.61</v>
      </c>
      <c r="D4" s="44">
        <v>7.76</v>
      </c>
      <c r="E4" s="44">
        <v>7.64</v>
      </c>
      <c r="F4" s="27">
        <v>165</v>
      </c>
      <c r="G4" s="27">
        <v>14</v>
      </c>
      <c r="H4" s="27">
        <v>344</v>
      </c>
      <c r="I4" s="27">
        <v>36</v>
      </c>
      <c r="J4" s="27">
        <v>290</v>
      </c>
      <c r="K4" s="27">
        <v>17</v>
      </c>
      <c r="L4" s="27" t="s">
        <v>29</v>
      </c>
      <c r="M4" s="27">
        <v>700</v>
      </c>
      <c r="N4" s="27">
        <v>0.3</v>
      </c>
      <c r="O4" s="44">
        <v>23.57</v>
      </c>
      <c r="P4" s="27">
        <v>1400000</v>
      </c>
      <c r="Q4" s="76" t="s">
        <v>37</v>
      </c>
    </row>
    <row r="5" spans="1:46" ht="29.4" customHeight="1" x14ac:dyDescent="0.3">
      <c r="A5" s="52">
        <v>45384</v>
      </c>
      <c r="B5" s="16">
        <f t="shared" ref="B5:B33" si="0">C5*1000</f>
        <v>11220</v>
      </c>
      <c r="C5" s="30">
        <v>11.22</v>
      </c>
      <c r="D5" s="30">
        <v>7.64</v>
      </c>
      <c r="E5" s="30">
        <v>7.57</v>
      </c>
      <c r="F5" s="16">
        <v>160</v>
      </c>
      <c r="G5" s="16">
        <v>16</v>
      </c>
      <c r="H5" s="16">
        <v>336</v>
      </c>
      <c r="I5" s="16">
        <v>40</v>
      </c>
      <c r="J5" s="16">
        <v>306</v>
      </c>
      <c r="K5" s="16">
        <v>20</v>
      </c>
      <c r="L5" s="16" t="s">
        <v>29</v>
      </c>
      <c r="M5" s="16">
        <v>600</v>
      </c>
      <c r="N5" s="16">
        <v>0.2</v>
      </c>
      <c r="O5" s="30">
        <v>24.48</v>
      </c>
      <c r="P5" s="16">
        <v>1100000</v>
      </c>
      <c r="Q5" s="77"/>
    </row>
    <row r="6" spans="1:46" ht="29.4" customHeight="1" x14ac:dyDescent="0.3">
      <c r="A6" s="52">
        <v>45385</v>
      </c>
      <c r="B6" s="16">
        <f t="shared" si="0"/>
        <v>11280</v>
      </c>
      <c r="C6" s="30">
        <v>11.28</v>
      </c>
      <c r="D6" s="30">
        <v>7.71</v>
      </c>
      <c r="E6" s="30">
        <v>7.65</v>
      </c>
      <c r="F6" s="16">
        <v>155</v>
      </c>
      <c r="G6" s="16">
        <v>15</v>
      </c>
      <c r="H6" s="16">
        <v>340</v>
      </c>
      <c r="I6" s="16">
        <v>36</v>
      </c>
      <c r="J6" s="16">
        <v>297</v>
      </c>
      <c r="K6" s="16">
        <v>19</v>
      </c>
      <c r="L6" s="16" t="s">
        <v>29</v>
      </c>
      <c r="M6" s="16">
        <v>500</v>
      </c>
      <c r="N6" s="16">
        <v>0.3</v>
      </c>
      <c r="O6" s="30">
        <v>24.06</v>
      </c>
      <c r="P6" s="16">
        <v>1200000</v>
      </c>
      <c r="Q6" s="77"/>
    </row>
    <row r="7" spans="1:46" ht="29.4" customHeight="1" x14ac:dyDescent="0.3">
      <c r="A7" s="52">
        <v>45386</v>
      </c>
      <c r="B7" s="16">
        <f t="shared" si="0"/>
        <v>10400</v>
      </c>
      <c r="C7" s="30">
        <v>10.4</v>
      </c>
      <c r="D7" s="30">
        <v>7.74</v>
      </c>
      <c r="E7" s="30">
        <v>7.57</v>
      </c>
      <c r="F7" s="16">
        <v>160</v>
      </c>
      <c r="G7" s="16">
        <v>16</v>
      </c>
      <c r="H7" s="16">
        <v>336</v>
      </c>
      <c r="I7" s="16">
        <v>44</v>
      </c>
      <c r="J7" s="16">
        <v>286</v>
      </c>
      <c r="K7" s="16">
        <v>21</v>
      </c>
      <c r="L7" s="16" t="s">
        <v>29</v>
      </c>
      <c r="M7" s="16">
        <v>600</v>
      </c>
      <c r="N7" s="16">
        <v>0.3</v>
      </c>
      <c r="O7" s="30">
        <v>23.36</v>
      </c>
      <c r="P7" s="16">
        <v>1300000</v>
      </c>
      <c r="Q7" s="77"/>
    </row>
    <row r="8" spans="1:46" x14ac:dyDescent="0.3">
      <c r="A8" s="52">
        <v>45387</v>
      </c>
      <c r="B8" s="16">
        <f t="shared" si="0"/>
        <v>12000</v>
      </c>
      <c r="C8" s="30">
        <v>12</v>
      </c>
      <c r="D8" s="30">
        <v>7.72</v>
      </c>
      <c r="E8" s="30">
        <v>7.67</v>
      </c>
      <c r="F8" s="16">
        <v>155</v>
      </c>
      <c r="G8" s="16">
        <v>15</v>
      </c>
      <c r="H8" s="16">
        <v>344</v>
      </c>
      <c r="I8" s="16">
        <v>40</v>
      </c>
      <c r="J8" s="16">
        <v>280</v>
      </c>
      <c r="K8" s="16">
        <v>19</v>
      </c>
      <c r="L8" s="16" t="s">
        <v>29</v>
      </c>
      <c r="M8" s="16">
        <v>700</v>
      </c>
      <c r="N8" s="16">
        <v>0.3</v>
      </c>
      <c r="O8" s="30">
        <v>23.19</v>
      </c>
      <c r="P8" s="16">
        <v>1400000</v>
      </c>
      <c r="Q8" s="78" t="s">
        <v>38</v>
      </c>
    </row>
    <row r="9" spans="1:46" x14ac:dyDescent="0.3">
      <c r="A9" s="52">
        <v>45388</v>
      </c>
      <c r="B9" s="16">
        <f t="shared" si="0"/>
        <v>12070</v>
      </c>
      <c r="C9" s="30">
        <v>12.07</v>
      </c>
      <c r="D9" s="30">
        <v>7.79</v>
      </c>
      <c r="E9" s="30">
        <v>7.69</v>
      </c>
      <c r="F9" s="16">
        <v>165</v>
      </c>
      <c r="G9" s="16">
        <v>14</v>
      </c>
      <c r="H9" s="16">
        <v>340</v>
      </c>
      <c r="I9" s="16">
        <v>44</v>
      </c>
      <c r="J9" s="16">
        <v>307</v>
      </c>
      <c r="K9" s="16">
        <v>17</v>
      </c>
      <c r="L9" s="16" t="s">
        <v>29</v>
      </c>
      <c r="M9" s="16">
        <v>400</v>
      </c>
      <c r="N9" s="16">
        <v>0.2</v>
      </c>
      <c r="O9" s="30">
        <v>24.51</v>
      </c>
      <c r="P9" s="16">
        <v>1100000</v>
      </c>
      <c r="Q9" s="78"/>
    </row>
    <row r="10" spans="1:46" x14ac:dyDescent="0.3">
      <c r="A10" s="52">
        <v>45389</v>
      </c>
      <c r="B10" s="16">
        <f t="shared" si="0"/>
        <v>11380</v>
      </c>
      <c r="C10" s="30">
        <v>11.38</v>
      </c>
      <c r="D10" s="30">
        <v>7.6</v>
      </c>
      <c r="E10" s="30">
        <v>7.65</v>
      </c>
      <c r="F10" s="16">
        <v>160</v>
      </c>
      <c r="G10" s="16">
        <v>16</v>
      </c>
      <c r="H10" s="16">
        <v>336</v>
      </c>
      <c r="I10" s="16">
        <v>40</v>
      </c>
      <c r="J10" s="16">
        <v>303</v>
      </c>
      <c r="K10" s="16">
        <v>18</v>
      </c>
      <c r="L10" s="16" t="s">
        <v>29</v>
      </c>
      <c r="M10" s="16">
        <v>500</v>
      </c>
      <c r="N10" s="16">
        <v>0.2</v>
      </c>
      <c r="O10" s="30">
        <v>23.27</v>
      </c>
      <c r="P10" s="16">
        <v>1200000</v>
      </c>
      <c r="Q10" s="78"/>
    </row>
    <row r="11" spans="1:46" x14ac:dyDescent="0.3">
      <c r="A11" s="52">
        <v>45390</v>
      </c>
      <c r="B11" s="16">
        <f t="shared" si="0"/>
        <v>11320</v>
      </c>
      <c r="C11" s="30">
        <v>11.32</v>
      </c>
      <c r="D11" s="30">
        <v>7.48</v>
      </c>
      <c r="E11" s="30">
        <v>7.55</v>
      </c>
      <c r="F11" s="16">
        <v>155</v>
      </c>
      <c r="G11" s="16">
        <v>14</v>
      </c>
      <c r="H11" s="16">
        <v>340</v>
      </c>
      <c r="I11" s="16">
        <v>36</v>
      </c>
      <c r="J11" s="16">
        <v>290</v>
      </c>
      <c r="K11" s="16">
        <v>17</v>
      </c>
      <c r="L11" s="16" t="s">
        <v>29</v>
      </c>
      <c r="M11" s="16">
        <v>600</v>
      </c>
      <c r="N11" s="16">
        <v>0.2</v>
      </c>
      <c r="O11" s="30">
        <v>23.79</v>
      </c>
      <c r="P11" s="16">
        <v>1100000</v>
      </c>
      <c r="Q11" s="78"/>
    </row>
    <row r="12" spans="1:46" x14ac:dyDescent="0.3">
      <c r="A12" s="52">
        <v>45391</v>
      </c>
      <c r="B12" s="16">
        <f t="shared" si="0"/>
        <v>11400</v>
      </c>
      <c r="C12" s="30">
        <v>11.4</v>
      </c>
      <c r="D12" s="30">
        <v>7.74</v>
      </c>
      <c r="E12" s="30">
        <v>7.7</v>
      </c>
      <c r="F12" s="16">
        <v>160</v>
      </c>
      <c r="G12" s="16">
        <v>15</v>
      </c>
      <c r="H12" s="16">
        <v>332</v>
      </c>
      <c r="I12" s="16">
        <v>40</v>
      </c>
      <c r="J12" s="16">
        <v>295</v>
      </c>
      <c r="K12" s="16">
        <v>19</v>
      </c>
      <c r="L12" s="16" t="s">
        <v>29</v>
      </c>
      <c r="M12" s="16">
        <v>400</v>
      </c>
      <c r="N12" s="16">
        <v>0.3</v>
      </c>
      <c r="O12" s="30">
        <v>24.12</v>
      </c>
      <c r="P12" s="16">
        <v>1200000</v>
      </c>
      <c r="Q12" s="78"/>
    </row>
    <row r="13" spans="1:46" x14ac:dyDescent="0.3">
      <c r="A13" s="52">
        <v>45392</v>
      </c>
      <c r="B13" s="16">
        <f t="shared" si="0"/>
        <v>11520</v>
      </c>
      <c r="C13" s="30">
        <v>11.52</v>
      </c>
      <c r="D13" s="30">
        <v>7.81</v>
      </c>
      <c r="E13" s="30">
        <v>7.72</v>
      </c>
      <c r="F13" s="16">
        <v>165</v>
      </c>
      <c r="G13" s="16">
        <v>16</v>
      </c>
      <c r="H13" s="16">
        <v>328</v>
      </c>
      <c r="I13" s="16">
        <v>44</v>
      </c>
      <c r="J13" s="16">
        <v>287</v>
      </c>
      <c r="K13" s="16">
        <v>18</v>
      </c>
      <c r="L13" s="16" t="s">
        <v>29</v>
      </c>
      <c r="M13" s="16">
        <v>500</v>
      </c>
      <c r="N13" s="16">
        <v>0.3</v>
      </c>
      <c r="O13" s="30">
        <v>24.07</v>
      </c>
      <c r="P13" s="16">
        <v>1400000</v>
      </c>
      <c r="Q13" s="78"/>
    </row>
    <row r="14" spans="1:46" x14ac:dyDescent="0.3">
      <c r="A14" s="52">
        <v>45393</v>
      </c>
      <c r="B14" s="16">
        <f t="shared" si="0"/>
        <v>11560</v>
      </c>
      <c r="C14" s="30">
        <v>11.56</v>
      </c>
      <c r="D14" s="30">
        <v>7.75</v>
      </c>
      <c r="E14" s="30">
        <v>7.59</v>
      </c>
      <c r="F14" s="16">
        <v>155</v>
      </c>
      <c r="G14" s="16">
        <v>14</v>
      </c>
      <c r="H14" s="16">
        <v>336</v>
      </c>
      <c r="I14" s="16">
        <v>36</v>
      </c>
      <c r="J14" s="16">
        <v>292</v>
      </c>
      <c r="K14" s="16">
        <v>17</v>
      </c>
      <c r="L14" s="16" t="s">
        <v>29</v>
      </c>
      <c r="M14" s="16">
        <v>700</v>
      </c>
      <c r="N14" s="16">
        <v>0.3</v>
      </c>
      <c r="O14" s="30">
        <v>23.78</v>
      </c>
      <c r="P14" s="16">
        <v>1200000</v>
      </c>
      <c r="Q14" s="78"/>
    </row>
    <row r="15" spans="1:46" x14ac:dyDescent="0.3">
      <c r="A15" s="52">
        <v>45394</v>
      </c>
      <c r="B15" s="16">
        <f t="shared" si="0"/>
        <v>10770</v>
      </c>
      <c r="C15" s="30">
        <v>10.77</v>
      </c>
      <c r="D15" s="30">
        <v>7.77</v>
      </c>
      <c r="E15" s="30">
        <v>7.61</v>
      </c>
      <c r="F15" s="16">
        <v>160</v>
      </c>
      <c r="G15" s="16">
        <v>16</v>
      </c>
      <c r="H15" s="16">
        <v>340</v>
      </c>
      <c r="I15" s="16">
        <v>44</v>
      </c>
      <c r="J15" s="16">
        <v>304</v>
      </c>
      <c r="K15" s="16">
        <v>18</v>
      </c>
      <c r="L15" s="16" t="s">
        <v>29</v>
      </c>
      <c r="M15" s="16">
        <v>600</v>
      </c>
      <c r="N15" s="16">
        <v>0.3</v>
      </c>
      <c r="O15" s="30">
        <v>24.17</v>
      </c>
      <c r="P15" s="16">
        <v>1400000</v>
      </c>
      <c r="Q15" s="78"/>
    </row>
    <row r="16" spans="1:46" x14ac:dyDescent="0.3">
      <c r="A16" s="52">
        <v>45395</v>
      </c>
      <c r="B16" s="16">
        <f t="shared" si="0"/>
        <v>10250</v>
      </c>
      <c r="C16" s="30">
        <v>10.25</v>
      </c>
      <c r="D16" s="30">
        <v>7.79</v>
      </c>
      <c r="E16" s="30">
        <v>7.51</v>
      </c>
      <c r="F16" s="16">
        <v>165</v>
      </c>
      <c r="G16" s="16">
        <v>15</v>
      </c>
      <c r="H16" s="16">
        <v>344</v>
      </c>
      <c r="I16" s="16">
        <v>36</v>
      </c>
      <c r="J16" s="16">
        <v>286</v>
      </c>
      <c r="K16" s="16">
        <v>19</v>
      </c>
      <c r="L16" s="16" t="s">
        <v>29</v>
      </c>
      <c r="M16" s="16">
        <v>500</v>
      </c>
      <c r="N16" s="16">
        <v>0.2</v>
      </c>
      <c r="O16" s="30">
        <v>23.46</v>
      </c>
      <c r="P16" s="16">
        <v>1100000</v>
      </c>
      <c r="Q16" s="78"/>
    </row>
    <row r="17" spans="1:17" x14ac:dyDescent="0.3">
      <c r="A17" s="52">
        <v>45396</v>
      </c>
      <c r="B17" s="16">
        <f t="shared" si="0"/>
        <v>10970</v>
      </c>
      <c r="C17" s="30">
        <v>10.97</v>
      </c>
      <c r="D17" s="30">
        <v>7.82</v>
      </c>
      <c r="E17" s="30">
        <v>7.7</v>
      </c>
      <c r="F17" s="16">
        <v>160</v>
      </c>
      <c r="G17" s="16">
        <v>14</v>
      </c>
      <c r="H17" s="16">
        <v>336</v>
      </c>
      <c r="I17" s="16">
        <v>40</v>
      </c>
      <c r="J17" s="16">
        <v>290</v>
      </c>
      <c r="K17" s="16">
        <v>17</v>
      </c>
      <c r="L17" s="16" t="s">
        <v>29</v>
      </c>
      <c r="M17" s="16">
        <v>400</v>
      </c>
      <c r="N17" s="16">
        <v>0.2</v>
      </c>
      <c r="O17" s="30">
        <v>23.93</v>
      </c>
      <c r="P17" s="16">
        <v>1200000</v>
      </c>
      <c r="Q17" s="78"/>
    </row>
    <row r="18" spans="1:17" x14ac:dyDescent="0.3">
      <c r="A18" s="52">
        <v>45397</v>
      </c>
      <c r="B18" s="16">
        <f t="shared" si="0"/>
        <v>10700</v>
      </c>
      <c r="C18" s="30">
        <v>10.7</v>
      </c>
      <c r="D18" s="30">
        <v>7.88</v>
      </c>
      <c r="E18" s="30">
        <v>7.73</v>
      </c>
      <c r="F18" s="16">
        <v>165</v>
      </c>
      <c r="G18" s="16">
        <v>15</v>
      </c>
      <c r="H18" s="16">
        <v>344</v>
      </c>
      <c r="I18" s="16">
        <v>36</v>
      </c>
      <c r="J18" s="16">
        <v>297</v>
      </c>
      <c r="K18" s="16">
        <v>18</v>
      </c>
      <c r="L18" s="16" t="s">
        <v>29</v>
      </c>
      <c r="M18" s="16">
        <v>600</v>
      </c>
      <c r="N18" s="16">
        <v>0.3</v>
      </c>
      <c r="O18" s="30">
        <v>24.28</v>
      </c>
      <c r="P18" s="16">
        <v>1700000</v>
      </c>
      <c r="Q18" s="78"/>
    </row>
    <row r="19" spans="1:17" x14ac:dyDescent="0.3">
      <c r="A19" s="52">
        <v>45398</v>
      </c>
      <c r="B19" s="16">
        <f t="shared" si="0"/>
        <v>10700</v>
      </c>
      <c r="C19" s="30">
        <v>10.7</v>
      </c>
      <c r="D19" s="30">
        <v>7.76</v>
      </c>
      <c r="E19" s="30">
        <v>7.59</v>
      </c>
      <c r="F19" s="16">
        <v>160</v>
      </c>
      <c r="G19" s="16">
        <v>14</v>
      </c>
      <c r="H19" s="16">
        <v>340</v>
      </c>
      <c r="I19" s="16">
        <v>40</v>
      </c>
      <c r="J19" s="16">
        <v>288</v>
      </c>
      <c r="K19" s="16">
        <v>17</v>
      </c>
      <c r="L19" s="16" t="s">
        <v>29</v>
      </c>
      <c r="M19" s="16">
        <v>500</v>
      </c>
      <c r="N19" s="16">
        <v>0.2</v>
      </c>
      <c r="O19" s="30">
        <v>22.97</v>
      </c>
      <c r="P19" s="16">
        <v>1400000</v>
      </c>
      <c r="Q19" s="78"/>
    </row>
    <row r="20" spans="1:17" x14ac:dyDescent="0.3">
      <c r="A20" s="52">
        <v>45399</v>
      </c>
      <c r="B20" s="16">
        <f t="shared" si="0"/>
        <v>11080</v>
      </c>
      <c r="C20" s="30">
        <v>11.08</v>
      </c>
      <c r="D20" s="30">
        <v>7.74</v>
      </c>
      <c r="E20" s="30">
        <v>7.53</v>
      </c>
      <c r="F20" s="16">
        <v>165</v>
      </c>
      <c r="G20" s="16">
        <v>15</v>
      </c>
      <c r="H20" s="16">
        <v>344</v>
      </c>
      <c r="I20" s="16">
        <v>36</v>
      </c>
      <c r="J20" s="16">
        <v>290</v>
      </c>
      <c r="K20" s="16">
        <v>19</v>
      </c>
      <c r="L20" s="16" t="s">
        <v>29</v>
      </c>
      <c r="M20" s="16">
        <v>400</v>
      </c>
      <c r="N20" s="16">
        <v>0.3</v>
      </c>
      <c r="O20" s="30">
        <v>23.58</v>
      </c>
      <c r="P20" s="16">
        <v>1200000</v>
      </c>
      <c r="Q20" s="78"/>
    </row>
    <row r="21" spans="1:17" x14ac:dyDescent="0.3">
      <c r="A21" s="52">
        <v>45400</v>
      </c>
      <c r="B21" s="16">
        <f t="shared" si="0"/>
        <v>11900</v>
      </c>
      <c r="C21" s="30">
        <v>11.9</v>
      </c>
      <c r="D21" s="30">
        <v>7.81</v>
      </c>
      <c r="E21" s="30">
        <v>7.63</v>
      </c>
      <c r="F21" s="16">
        <v>155</v>
      </c>
      <c r="G21" s="16">
        <v>14</v>
      </c>
      <c r="H21" s="16">
        <v>336</v>
      </c>
      <c r="I21" s="16">
        <v>40</v>
      </c>
      <c r="J21" s="16">
        <v>288</v>
      </c>
      <c r="K21" s="16">
        <v>18</v>
      </c>
      <c r="L21" s="16" t="s">
        <v>29</v>
      </c>
      <c r="M21" s="16">
        <v>700</v>
      </c>
      <c r="N21" s="16">
        <v>0.3</v>
      </c>
      <c r="O21" s="30">
        <v>24.11</v>
      </c>
      <c r="P21" s="16">
        <v>1300000</v>
      </c>
      <c r="Q21" s="78"/>
    </row>
    <row r="22" spans="1:17" x14ac:dyDescent="0.3">
      <c r="A22" s="52">
        <v>45401</v>
      </c>
      <c r="B22" s="16">
        <f t="shared" si="0"/>
        <v>11340</v>
      </c>
      <c r="C22" s="30">
        <v>11.34</v>
      </c>
      <c r="D22" s="30">
        <v>7.78</v>
      </c>
      <c r="E22" s="30">
        <v>7.54</v>
      </c>
      <c r="F22" s="16">
        <v>160</v>
      </c>
      <c r="G22" s="16">
        <v>16</v>
      </c>
      <c r="H22" s="16">
        <v>328</v>
      </c>
      <c r="I22" s="16">
        <v>44</v>
      </c>
      <c r="J22" s="16">
        <v>320</v>
      </c>
      <c r="K22" s="16">
        <v>17</v>
      </c>
      <c r="L22" s="16" t="s">
        <v>29</v>
      </c>
      <c r="M22" s="16">
        <v>600</v>
      </c>
      <c r="N22" s="16">
        <v>0.2</v>
      </c>
      <c r="O22" s="30">
        <v>23.85</v>
      </c>
      <c r="P22" s="16">
        <v>1100000</v>
      </c>
      <c r="Q22" s="78"/>
    </row>
    <row r="23" spans="1:17" x14ac:dyDescent="0.3">
      <c r="A23" s="52">
        <v>45402</v>
      </c>
      <c r="B23" s="16">
        <f t="shared" si="0"/>
        <v>11970</v>
      </c>
      <c r="C23" s="30">
        <v>11.97</v>
      </c>
      <c r="D23" s="30">
        <v>7.71</v>
      </c>
      <c r="E23" s="30">
        <v>7.69</v>
      </c>
      <c r="F23" s="16">
        <v>165</v>
      </c>
      <c r="G23" s="16">
        <v>14</v>
      </c>
      <c r="H23" s="16">
        <v>336</v>
      </c>
      <c r="I23" s="16">
        <v>40</v>
      </c>
      <c r="J23" s="16">
        <v>318</v>
      </c>
      <c r="K23" s="16">
        <v>19</v>
      </c>
      <c r="L23" s="16" t="s">
        <v>29</v>
      </c>
      <c r="M23" s="16">
        <v>400</v>
      </c>
      <c r="N23" s="16">
        <v>0.2</v>
      </c>
      <c r="O23" s="30">
        <v>24.08</v>
      </c>
      <c r="P23" s="16">
        <v>1400000</v>
      </c>
      <c r="Q23" s="78"/>
    </row>
    <row r="24" spans="1:17" x14ac:dyDescent="0.3">
      <c r="A24" s="52">
        <v>45403</v>
      </c>
      <c r="B24" s="16">
        <f t="shared" si="0"/>
        <v>11290</v>
      </c>
      <c r="C24" s="30">
        <v>11.29</v>
      </c>
      <c r="D24" s="30">
        <v>7.77</v>
      </c>
      <c r="E24" s="30">
        <v>7.74</v>
      </c>
      <c r="F24" s="16">
        <v>155</v>
      </c>
      <c r="G24" s="16">
        <v>13</v>
      </c>
      <c r="H24" s="16">
        <v>340</v>
      </c>
      <c r="I24" s="16">
        <v>40</v>
      </c>
      <c r="J24" s="16">
        <v>290</v>
      </c>
      <c r="K24" s="16">
        <v>20</v>
      </c>
      <c r="L24" s="16" t="s">
        <v>29</v>
      </c>
      <c r="M24" s="16">
        <v>700</v>
      </c>
      <c r="N24" s="16">
        <v>0.3</v>
      </c>
      <c r="O24" s="30">
        <v>24.73</v>
      </c>
      <c r="P24" s="16">
        <v>1200000</v>
      </c>
      <c r="Q24" s="78"/>
    </row>
    <row r="25" spans="1:17" x14ac:dyDescent="0.3">
      <c r="A25" s="52">
        <v>45404</v>
      </c>
      <c r="B25" s="16">
        <f t="shared" si="0"/>
        <v>11410</v>
      </c>
      <c r="C25" s="30">
        <v>11.41</v>
      </c>
      <c r="D25" s="30">
        <v>7.85</v>
      </c>
      <c r="E25" s="30">
        <v>7.71</v>
      </c>
      <c r="F25" s="16">
        <v>160</v>
      </c>
      <c r="G25" s="16">
        <v>15</v>
      </c>
      <c r="H25" s="16">
        <v>328</v>
      </c>
      <c r="I25" s="16">
        <v>36</v>
      </c>
      <c r="J25" s="16">
        <v>287</v>
      </c>
      <c r="K25" s="16">
        <v>19</v>
      </c>
      <c r="L25" s="16" t="s">
        <v>29</v>
      </c>
      <c r="M25" s="16">
        <v>600</v>
      </c>
      <c r="N25" s="16">
        <v>0.3</v>
      </c>
      <c r="O25" s="30">
        <v>23.59</v>
      </c>
      <c r="P25" s="16">
        <v>1300000</v>
      </c>
      <c r="Q25" s="78"/>
    </row>
    <row r="26" spans="1:17" x14ac:dyDescent="0.3">
      <c r="A26" s="52">
        <v>45405</v>
      </c>
      <c r="B26" s="16">
        <f t="shared" si="0"/>
        <v>11300</v>
      </c>
      <c r="C26" s="30">
        <v>11.3</v>
      </c>
      <c r="D26" s="30">
        <v>7.75</v>
      </c>
      <c r="E26" s="30">
        <v>7.69</v>
      </c>
      <c r="F26" s="16">
        <v>165</v>
      </c>
      <c r="G26" s="16">
        <v>14</v>
      </c>
      <c r="H26" s="16">
        <v>344</v>
      </c>
      <c r="I26" s="16">
        <v>40</v>
      </c>
      <c r="J26" s="16">
        <v>310</v>
      </c>
      <c r="K26" s="16">
        <v>17</v>
      </c>
      <c r="L26" s="16" t="s">
        <v>29</v>
      </c>
      <c r="M26" s="16">
        <v>500</v>
      </c>
      <c r="N26" s="16">
        <v>0.3</v>
      </c>
      <c r="O26" s="30">
        <v>23.76</v>
      </c>
      <c r="P26" s="16">
        <v>1400000</v>
      </c>
      <c r="Q26" s="78"/>
    </row>
    <row r="27" spans="1:17" x14ac:dyDescent="0.3">
      <c r="A27" s="52">
        <v>45406</v>
      </c>
      <c r="B27" s="16">
        <f t="shared" si="0"/>
        <v>10950</v>
      </c>
      <c r="C27" s="30">
        <v>10.95</v>
      </c>
      <c r="D27" s="30">
        <v>7.79</v>
      </c>
      <c r="E27" s="30">
        <v>7.63</v>
      </c>
      <c r="F27" s="16">
        <v>155</v>
      </c>
      <c r="G27" s="16">
        <v>15</v>
      </c>
      <c r="H27" s="16">
        <v>340</v>
      </c>
      <c r="I27" s="16">
        <v>36</v>
      </c>
      <c r="J27" s="16">
        <v>290</v>
      </c>
      <c r="K27" s="16">
        <v>18</v>
      </c>
      <c r="L27" s="16" t="s">
        <v>29</v>
      </c>
      <c r="M27" s="16">
        <v>400</v>
      </c>
      <c r="N27" s="16">
        <v>0.2</v>
      </c>
      <c r="O27" s="30">
        <v>24.18</v>
      </c>
      <c r="P27" s="16">
        <v>1700000</v>
      </c>
      <c r="Q27" s="78"/>
    </row>
    <row r="28" spans="1:17" x14ac:dyDescent="0.3">
      <c r="A28" s="52">
        <v>45407</v>
      </c>
      <c r="B28" s="16">
        <f t="shared" si="0"/>
        <v>11000</v>
      </c>
      <c r="C28" s="30">
        <v>11</v>
      </c>
      <c r="D28" s="30">
        <v>7.7</v>
      </c>
      <c r="E28" s="30">
        <v>7.65</v>
      </c>
      <c r="F28" s="16">
        <v>160</v>
      </c>
      <c r="G28" s="16">
        <v>14</v>
      </c>
      <c r="H28" s="16">
        <v>336</v>
      </c>
      <c r="I28" s="16">
        <v>36</v>
      </c>
      <c r="J28" s="16">
        <v>306</v>
      </c>
      <c r="K28" s="16">
        <v>19</v>
      </c>
      <c r="L28" s="16" t="s">
        <v>29</v>
      </c>
      <c r="M28" s="16">
        <v>500</v>
      </c>
      <c r="N28" s="16">
        <v>0.3</v>
      </c>
      <c r="O28" s="30">
        <v>23.88</v>
      </c>
      <c r="P28" s="16">
        <v>1300000</v>
      </c>
      <c r="Q28" s="78"/>
    </row>
    <row r="29" spans="1:17" x14ac:dyDescent="0.3">
      <c r="A29" s="52">
        <v>45408</v>
      </c>
      <c r="B29" s="16">
        <f t="shared" si="0"/>
        <v>11300</v>
      </c>
      <c r="C29" s="30">
        <v>11.3</v>
      </c>
      <c r="D29" s="30">
        <v>7.8</v>
      </c>
      <c r="E29" s="30">
        <v>7.69</v>
      </c>
      <c r="F29" s="16">
        <v>155</v>
      </c>
      <c r="G29" s="16">
        <v>15</v>
      </c>
      <c r="H29" s="16">
        <v>340</v>
      </c>
      <c r="I29" s="16">
        <v>40</v>
      </c>
      <c r="J29" s="16">
        <v>310</v>
      </c>
      <c r="K29" s="16">
        <v>17</v>
      </c>
      <c r="L29" s="16" t="s">
        <v>29</v>
      </c>
      <c r="M29" s="16">
        <v>600</v>
      </c>
      <c r="N29" s="16">
        <v>0.3</v>
      </c>
      <c r="O29" s="30">
        <v>23.28</v>
      </c>
      <c r="P29" s="16">
        <v>1400000</v>
      </c>
      <c r="Q29" s="78"/>
    </row>
    <row r="30" spans="1:17" x14ac:dyDescent="0.3">
      <c r="A30" s="52">
        <v>45409</v>
      </c>
      <c r="B30" s="16">
        <f t="shared" si="0"/>
        <v>10610</v>
      </c>
      <c r="C30" s="30">
        <v>10.61</v>
      </c>
      <c r="D30" s="30">
        <v>7.83</v>
      </c>
      <c r="E30" s="30">
        <v>7.7</v>
      </c>
      <c r="F30" s="16">
        <v>165</v>
      </c>
      <c r="G30" s="16">
        <v>14</v>
      </c>
      <c r="H30" s="16">
        <v>344</v>
      </c>
      <c r="I30" s="16">
        <v>36</v>
      </c>
      <c r="J30" s="16">
        <v>316</v>
      </c>
      <c r="K30" s="16">
        <v>18</v>
      </c>
      <c r="L30" s="16" t="s">
        <v>29</v>
      </c>
      <c r="M30" s="16">
        <v>700</v>
      </c>
      <c r="N30" s="16">
        <v>0.3</v>
      </c>
      <c r="O30" s="30">
        <v>24.1</v>
      </c>
      <c r="P30" s="16">
        <v>1100000</v>
      </c>
      <c r="Q30" s="78"/>
    </row>
    <row r="31" spans="1:17" x14ac:dyDescent="0.3">
      <c r="A31" s="52">
        <v>45410</v>
      </c>
      <c r="B31" s="16">
        <f t="shared" si="0"/>
        <v>10450</v>
      </c>
      <c r="C31" s="30">
        <v>10.45</v>
      </c>
      <c r="D31" s="30">
        <v>7.79</v>
      </c>
      <c r="E31" s="30">
        <v>7.69</v>
      </c>
      <c r="F31" s="16">
        <v>160</v>
      </c>
      <c r="G31" s="16">
        <v>15</v>
      </c>
      <c r="H31" s="16">
        <v>348</v>
      </c>
      <c r="I31" s="16">
        <v>40</v>
      </c>
      <c r="J31" s="16">
        <v>295</v>
      </c>
      <c r="K31" s="16">
        <v>19</v>
      </c>
      <c r="L31" s="16" t="s">
        <v>29</v>
      </c>
      <c r="M31" s="16">
        <v>500</v>
      </c>
      <c r="N31" s="16">
        <v>0.2</v>
      </c>
      <c r="O31" s="30">
        <v>24.78</v>
      </c>
      <c r="P31" s="16">
        <v>1700000</v>
      </c>
      <c r="Q31" s="78"/>
    </row>
    <row r="32" spans="1:17" x14ac:dyDescent="0.3">
      <c r="A32" s="52">
        <v>45411</v>
      </c>
      <c r="B32" s="16">
        <f t="shared" si="0"/>
        <v>10300</v>
      </c>
      <c r="C32" s="30">
        <v>10.3</v>
      </c>
      <c r="D32" s="30">
        <v>7.81</v>
      </c>
      <c r="E32" s="30">
        <v>7.65</v>
      </c>
      <c r="F32" s="16">
        <v>155</v>
      </c>
      <c r="G32" s="16">
        <v>14</v>
      </c>
      <c r="H32" s="16">
        <v>340</v>
      </c>
      <c r="I32" s="16">
        <v>36</v>
      </c>
      <c r="J32" s="16">
        <v>286</v>
      </c>
      <c r="K32" s="16">
        <v>18</v>
      </c>
      <c r="L32" s="16" t="s">
        <v>29</v>
      </c>
      <c r="M32" s="16">
        <v>600</v>
      </c>
      <c r="N32" s="16">
        <v>0.2</v>
      </c>
      <c r="O32" s="30">
        <v>23.88</v>
      </c>
      <c r="P32" s="16">
        <v>1200000</v>
      </c>
      <c r="Q32" s="78"/>
    </row>
    <row r="33" spans="1:17" ht="15" thickBot="1" x14ac:dyDescent="0.35">
      <c r="A33" s="54">
        <v>45412</v>
      </c>
      <c r="B33" s="32">
        <f t="shared" si="0"/>
        <v>10060</v>
      </c>
      <c r="C33" s="45">
        <v>10.06</v>
      </c>
      <c r="D33" s="45">
        <v>7.78</v>
      </c>
      <c r="E33" s="45">
        <v>7.68</v>
      </c>
      <c r="F33" s="32">
        <v>165</v>
      </c>
      <c r="G33" s="32">
        <v>15</v>
      </c>
      <c r="H33" s="32">
        <v>336</v>
      </c>
      <c r="I33" s="32">
        <v>40</v>
      </c>
      <c r="J33" s="32">
        <v>306</v>
      </c>
      <c r="K33" s="32">
        <v>17</v>
      </c>
      <c r="L33" s="32" t="s">
        <v>29</v>
      </c>
      <c r="M33" s="32">
        <v>400</v>
      </c>
      <c r="N33" s="32">
        <v>0.3</v>
      </c>
      <c r="O33" s="45">
        <v>24.26</v>
      </c>
      <c r="P33" s="32">
        <v>1400000</v>
      </c>
      <c r="Q33" s="79"/>
    </row>
    <row r="34" spans="1:17" ht="15" thickBot="1" x14ac:dyDescent="0.35">
      <c r="A34" s="10" t="s">
        <v>24</v>
      </c>
      <c r="B34" s="11">
        <f t="shared" ref="B34:K34" si="1">AVERAGE(B4:B33)</f>
        <v>11103.666666666666</v>
      </c>
      <c r="C34" s="11">
        <f t="shared" si="1"/>
        <v>11.103666666666667</v>
      </c>
      <c r="D34" s="11">
        <f t="shared" si="1"/>
        <v>7.7556666666666674</v>
      </c>
      <c r="E34" s="11">
        <f t="shared" si="1"/>
        <v>7.6453333333333342</v>
      </c>
      <c r="F34" s="11">
        <f t="shared" si="1"/>
        <v>160.16666666666666</v>
      </c>
      <c r="G34" s="11">
        <f t="shared" si="1"/>
        <v>14.733333333333333</v>
      </c>
      <c r="H34" s="11">
        <f t="shared" si="1"/>
        <v>338.53333333333336</v>
      </c>
      <c r="I34" s="11">
        <f t="shared" si="1"/>
        <v>39.06666666666667</v>
      </c>
      <c r="J34" s="11">
        <f t="shared" si="1"/>
        <v>297</v>
      </c>
      <c r="K34" s="11">
        <f t="shared" si="1"/>
        <v>18.2</v>
      </c>
      <c r="L34" s="11"/>
      <c r="M34" s="33">
        <f>AVERAGE(M4:M33)</f>
        <v>546.66666666666663</v>
      </c>
      <c r="N34" s="11">
        <f>AVERAGE(N4:N33)</f>
        <v>0.25999999999999995</v>
      </c>
      <c r="O34" s="11">
        <f>AVERAGE(O4:O33)</f>
        <v>23.902333333333331</v>
      </c>
      <c r="P34" s="11">
        <f>AVERAGE(P4:P33)</f>
        <v>1303333.3333333333</v>
      </c>
      <c r="Q34" s="17"/>
    </row>
    <row r="35" spans="1:17" x14ac:dyDescent="0.3">
      <c r="C35" s="49">
        <f>SUM(C4:C33)</f>
        <v>333.11</v>
      </c>
    </row>
    <row r="40" spans="1:17" ht="40.799999999999997" customHeight="1" x14ac:dyDescent="0.3">
      <c r="A40" s="56" t="s">
        <v>25</v>
      </c>
      <c r="B40" s="56"/>
      <c r="C40" s="55" t="s">
        <v>26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14"/>
    </row>
    <row r="42" spans="1:17" x14ac:dyDescent="0.3">
      <c r="A42" s="12" t="s">
        <v>27</v>
      </c>
      <c r="B42" s="49">
        <f t="shared" ref="B42:K42" si="2">MIN(B4:B33)</f>
        <v>10060</v>
      </c>
      <c r="C42" s="49">
        <f t="shared" si="2"/>
        <v>10.06</v>
      </c>
      <c r="D42" s="49">
        <f t="shared" si="2"/>
        <v>7.48</v>
      </c>
      <c r="E42" s="49">
        <f t="shared" si="2"/>
        <v>7.51</v>
      </c>
      <c r="F42" s="49">
        <f t="shared" si="2"/>
        <v>155</v>
      </c>
      <c r="G42" s="49">
        <f t="shared" si="2"/>
        <v>13</v>
      </c>
      <c r="H42" s="49">
        <f t="shared" si="2"/>
        <v>328</v>
      </c>
      <c r="I42" s="49">
        <f t="shared" si="2"/>
        <v>36</v>
      </c>
      <c r="J42" s="49">
        <f t="shared" si="2"/>
        <v>280</v>
      </c>
      <c r="K42" s="49">
        <f t="shared" si="2"/>
        <v>17</v>
      </c>
      <c r="L42" s="49"/>
      <c r="M42" s="49">
        <f>MIN(M4:M33)</f>
        <v>400</v>
      </c>
      <c r="N42" s="49">
        <f>MIN(N4:N33)</f>
        <v>0.2</v>
      </c>
      <c r="O42" s="49">
        <f>MIN(O4:O33)</f>
        <v>22.97</v>
      </c>
      <c r="P42" s="49">
        <f>MIN(P4:P33)</f>
        <v>1100000</v>
      </c>
      <c r="Q42" s="13"/>
    </row>
    <row r="43" spans="1:17" x14ac:dyDescent="0.3">
      <c r="A43" s="1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7" x14ac:dyDescent="0.3">
      <c r="A44" s="12" t="s">
        <v>28</v>
      </c>
      <c r="B44" s="49">
        <f t="shared" ref="B44:K44" si="3">MAX(B4:B33)</f>
        <v>12070</v>
      </c>
      <c r="C44" s="49">
        <f t="shared" si="3"/>
        <v>12.07</v>
      </c>
      <c r="D44" s="49">
        <f t="shared" si="3"/>
        <v>7.88</v>
      </c>
      <c r="E44" s="49">
        <f t="shared" si="3"/>
        <v>7.74</v>
      </c>
      <c r="F44" s="49">
        <f t="shared" si="3"/>
        <v>165</v>
      </c>
      <c r="G44" s="49">
        <f t="shared" si="3"/>
        <v>16</v>
      </c>
      <c r="H44" s="49">
        <f t="shared" si="3"/>
        <v>348</v>
      </c>
      <c r="I44" s="49">
        <f t="shared" si="3"/>
        <v>44</v>
      </c>
      <c r="J44" s="49">
        <f t="shared" si="3"/>
        <v>320</v>
      </c>
      <c r="K44" s="49">
        <f t="shared" si="3"/>
        <v>21</v>
      </c>
      <c r="L44" s="49"/>
      <c r="M44" s="49">
        <f>MAX(M4:M33)</f>
        <v>700</v>
      </c>
      <c r="N44" s="49">
        <f>MAX(N4:N33)</f>
        <v>0.3</v>
      </c>
      <c r="O44" s="49">
        <f>MAX(O4:O33)</f>
        <v>24.78</v>
      </c>
      <c r="P44" s="49">
        <f>MAX(P4:P33)</f>
        <v>1700000</v>
      </c>
      <c r="Q44" s="13"/>
    </row>
  </sheetData>
  <mergeCells count="14">
    <mergeCell ref="A40:B40"/>
    <mergeCell ref="C40:P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7"/>
    <mergeCell ref="Q8:Q33"/>
  </mergeCells>
  <pageMargins left="0.7" right="0.7" top="0.75" bottom="0.75" header="0.3" footer="0.3"/>
  <pageSetup paperSize="9" scale="69" orientation="landscape" verticalDpi="0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Naini-2</vt:lpstr>
      <vt:lpstr>Phaphamau</vt:lpstr>
      <vt:lpstr>Jhunsi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2024-08-03T07:39:09Z</dcterms:modified>
</cp:coreProperties>
</file>