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9DFA8A1E-9917-42B5-9214-172AA364093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Naini-2" sheetId="7" r:id="rId1"/>
    <sheet name="Phaphamau" sheetId="8" r:id="rId2"/>
    <sheet name="Jhunsi" sheetId="9" r:id="rId3"/>
  </sheets>
  <definedNames>
    <definedName name="_xlnm.Print_Area" localSheetId="0">'Naini-2'!$A$1:$Q$35</definedName>
    <definedName name="_xlnm.Print_Area" localSheetId="1">Phaphamau!$A$1:$Q$35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9" l="1"/>
  <c r="D35" i="9"/>
  <c r="E35" i="9"/>
  <c r="F35" i="9"/>
  <c r="G35" i="9"/>
  <c r="H35" i="9"/>
  <c r="I35" i="9"/>
  <c r="J35" i="9"/>
  <c r="K35" i="9"/>
  <c r="M35" i="9"/>
  <c r="N35" i="9"/>
  <c r="O35" i="9"/>
  <c r="P35" i="9"/>
  <c r="B35" i="9"/>
  <c r="C36" i="9"/>
  <c r="C36" i="8"/>
  <c r="J35" i="7" l="1"/>
  <c r="C36" i="7"/>
  <c r="B4" i="8" l="1"/>
  <c r="B34" i="9" l="1"/>
  <c r="B33" i="9"/>
  <c r="B34" i="8"/>
  <c r="B33" i="8"/>
  <c r="B34" i="7"/>
  <c r="B33" i="7"/>
  <c r="B32" i="7"/>
  <c r="B32" i="8"/>
  <c r="B32" i="9" l="1"/>
  <c r="B31" i="9"/>
  <c r="B30" i="9"/>
  <c r="B31" i="8"/>
  <c r="B30" i="8"/>
  <c r="B29" i="8"/>
  <c r="B31" i="7"/>
  <c r="B30" i="7"/>
  <c r="B29" i="7"/>
  <c r="B28" i="8"/>
  <c r="B28" i="7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4" i="9"/>
  <c r="B27" i="8" l="1"/>
  <c r="B26" i="8"/>
  <c r="B25" i="8"/>
  <c r="B24" i="8"/>
  <c r="B23" i="8"/>
  <c r="B22" i="8"/>
  <c r="B21" i="8"/>
  <c r="B20" i="8"/>
  <c r="B27" i="7"/>
  <c r="B26" i="7"/>
  <c r="B25" i="7"/>
  <c r="B24" i="7"/>
  <c r="B23" i="7"/>
  <c r="B22" i="7"/>
  <c r="B21" i="7"/>
  <c r="B20" i="7"/>
  <c r="B19" i="8" l="1"/>
  <c r="B18" i="8"/>
  <c r="B19" i="7"/>
  <c r="B18" i="7"/>
  <c r="B17" i="7"/>
  <c r="B17" i="8" l="1"/>
  <c r="B16" i="8"/>
  <c r="B15" i="8"/>
  <c r="B14" i="8"/>
  <c r="B13" i="8"/>
  <c r="B16" i="7"/>
  <c r="B15" i="7"/>
  <c r="B14" i="7"/>
  <c r="B13" i="7"/>
  <c r="B12" i="7"/>
  <c r="B11" i="7"/>
  <c r="B12" i="8"/>
  <c r="B11" i="8"/>
  <c r="B6" i="8" l="1"/>
  <c r="B7" i="8"/>
  <c r="B8" i="8"/>
  <c r="B9" i="8"/>
  <c r="B10" i="8"/>
  <c r="B5" i="8"/>
  <c r="B7" i="7"/>
  <c r="B8" i="7"/>
  <c r="B9" i="7"/>
  <c r="B10" i="7"/>
  <c r="B5" i="7"/>
  <c r="B6" i="7"/>
  <c r="B4" i="7"/>
  <c r="B35" i="7" l="1"/>
  <c r="P45" i="9"/>
  <c r="O45" i="9"/>
  <c r="N45" i="9"/>
  <c r="M45" i="9"/>
  <c r="K45" i="9"/>
  <c r="J45" i="9"/>
  <c r="I45" i="9"/>
  <c r="H45" i="9"/>
  <c r="G45" i="9"/>
  <c r="F45" i="9"/>
  <c r="E45" i="9"/>
  <c r="D45" i="9"/>
  <c r="C45" i="9"/>
  <c r="B45" i="9"/>
  <c r="P43" i="9"/>
  <c r="O43" i="9"/>
  <c r="N43" i="9"/>
  <c r="M43" i="9"/>
  <c r="K43" i="9"/>
  <c r="J43" i="9"/>
  <c r="I43" i="9"/>
  <c r="H43" i="9"/>
  <c r="G43" i="9"/>
  <c r="F43" i="9"/>
  <c r="E43" i="9"/>
  <c r="D43" i="9"/>
  <c r="C43" i="9"/>
  <c r="B43" i="9"/>
  <c r="P45" i="8" l="1"/>
  <c r="O45" i="8"/>
  <c r="N45" i="8"/>
  <c r="M45" i="8"/>
  <c r="K45" i="8"/>
  <c r="J45" i="8"/>
  <c r="I45" i="8"/>
  <c r="H45" i="8"/>
  <c r="G45" i="8"/>
  <c r="F45" i="8"/>
  <c r="E45" i="8"/>
  <c r="D45" i="8"/>
  <c r="C45" i="8"/>
  <c r="B45" i="8"/>
  <c r="P43" i="8"/>
  <c r="O43" i="8"/>
  <c r="N43" i="8"/>
  <c r="M43" i="8"/>
  <c r="K43" i="8"/>
  <c r="J43" i="8"/>
  <c r="I43" i="8"/>
  <c r="H43" i="8"/>
  <c r="G43" i="8"/>
  <c r="F43" i="8"/>
  <c r="E43" i="8"/>
  <c r="D43" i="8"/>
  <c r="C43" i="8"/>
  <c r="B43" i="8"/>
  <c r="P35" i="8"/>
  <c r="O35" i="8"/>
  <c r="N35" i="8"/>
  <c r="M35" i="8"/>
  <c r="K35" i="8"/>
  <c r="J35" i="8"/>
  <c r="I35" i="8"/>
  <c r="H35" i="8"/>
  <c r="G35" i="8"/>
  <c r="F35" i="8"/>
  <c r="E35" i="8"/>
  <c r="D35" i="8"/>
  <c r="C35" i="8"/>
  <c r="B35" i="8"/>
  <c r="P45" i="7"/>
  <c r="O45" i="7"/>
  <c r="N45" i="7"/>
  <c r="M45" i="7"/>
  <c r="K45" i="7"/>
  <c r="J45" i="7"/>
  <c r="I45" i="7"/>
  <c r="H45" i="7"/>
  <c r="G45" i="7"/>
  <c r="F45" i="7"/>
  <c r="E45" i="7"/>
  <c r="D45" i="7"/>
  <c r="C45" i="7"/>
  <c r="B45" i="7"/>
  <c r="P43" i="7"/>
  <c r="O43" i="7"/>
  <c r="N43" i="7"/>
  <c r="M43" i="7"/>
  <c r="K43" i="7"/>
  <c r="J43" i="7"/>
  <c r="I43" i="7"/>
  <c r="H43" i="7"/>
  <c r="G43" i="7"/>
  <c r="F43" i="7"/>
  <c r="E43" i="7"/>
  <c r="D43" i="7"/>
  <c r="C43" i="7"/>
  <c r="B43" i="7"/>
  <c r="P35" i="7"/>
  <c r="O35" i="7"/>
  <c r="N35" i="7"/>
  <c r="M35" i="7"/>
  <c r="K35" i="7"/>
  <c r="I35" i="7"/>
  <c r="H35" i="7"/>
  <c r="G35" i="7"/>
  <c r="F35" i="7"/>
  <c r="E35" i="7"/>
  <c r="D35" i="7"/>
  <c r="C35" i="7"/>
</calcChain>
</file>

<file path=xl/sharedStrings.xml><?xml version="1.0" encoding="utf-8"?>
<sst xmlns="http://schemas.openxmlformats.org/spreadsheetml/2006/main" count="187" uniqueCount="37">
  <si>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</si>
  <si>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</si>
  <si>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</si>
  <si>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</si>
  <si>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</si>
  <si>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</si>
  <si>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</si>
  <si>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</si>
  <si>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</si>
  <si>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</si>
  <si>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</si>
  <si>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</si>
  <si>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</si>
  <si>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</si>
  <si>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</si>
  <si>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</si>
  <si>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</si>
  <si>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</si>
  <si>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</si>
  <si>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</si>
  <si>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</si>
  <si>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Final
pH (Design- 6.5 to 9.0)</t>
  </si>
  <si>
    <t>Final
BOD (Design - &lt;20 mg/l)</t>
  </si>
  <si>
    <t>Final TSS (Design  - &lt;30 mg/l)</t>
  </si>
  <si>
    <t>Average</t>
  </si>
  <si>
    <t>Source:</t>
  </si>
  <si>
    <t>Logbook of Labarotory at Sewage Treament Plant</t>
  </si>
  <si>
    <t>Min</t>
  </si>
  <si>
    <t>Max</t>
  </si>
  <si>
    <t>NA</t>
  </si>
  <si>
    <t>Naini-2 STP, 42 MLD STP at Prayagraj
 INLET FLOW &amp; QUALITY REPORT</t>
  </si>
  <si>
    <t>Phaphamau STP, 14 MLD STP at Prayagraj
 INLET FLOW &amp; QUALITY REPORT</t>
  </si>
  <si>
    <t>JHUNSI STP, 16 MLD STP at Prayagraj
 INLET FLOW &amp; QUALITY REPORT</t>
  </si>
  <si>
    <t>Daily Feed Quantity  
MLD
(Design-
16 MLD)</t>
  </si>
  <si>
    <t>Daily Feed Quantity  
MLD
(Design-
14 MLD)</t>
  </si>
  <si>
    <t>Daily Feed Quantity  
MLD
(Design-
42 MLD)</t>
  </si>
  <si>
    <t>From 01.12.2023 to 31.12.2023:
1. Sewage from 13 I&amp;Ds is coming into SPS.
2. Due to various issues in I&amp;Ds, Trunk Sewer and overflow at I&amp;D of Bhola Mandir Nalla &amp; Savitri Nalla, sewage received from tapped I&amp;Ds was less.
3. Trivenipuram Nalla is not tapped yet as it is part of Variation related to Jhunsi facility.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</si>
</sst>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15" fontId="14" fillId="0" borderId="13" xfId="0" applyNumberFormat="1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19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8" fillId="12" borderId="5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2" fontId="17" fillId="0" borderId="16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15" fontId="12" fillId="0" borderId="28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2" fontId="12" fillId="0" borderId="26" xfId="0" applyNumberFormat="1" applyFont="1" applyBorder="1" applyAlignment="1">
      <alignment horizontal="left" vertical="center" wrapText="1"/>
    </xf>
    <xf numFmtId="15" fontId="14" fillId="0" borderId="9" xfId="0" applyNumberFormat="1" applyFont="1" applyBorder="1" applyAlignment="1">
      <alignment horizontal="center" vertical="center" wrapText="1"/>
    </xf>
    <xf numFmtId="2" fontId="14" fillId="0" borderId="29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vertical="center" wrapText="1"/>
    </xf>
    <xf numFmtId="2" fontId="12" fillId="0" borderId="27" xfId="0" applyNumberFormat="1" applyFont="1" applyBorder="1" applyAlignment="1">
      <alignment vertical="center" wrapText="1"/>
    </xf>
    <xf numFmtId="15" fontId="12" fillId="0" borderId="5" xfId="0" applyNumberFormat="1" applyFont="1" applyBorder="1" applyAlignment="1">
      <alignment horizontal="center" vertical="center" wrapText="1"/>
    </xf>
    <xf numFmtId="2" fontId="12" fillId="0" borderId="19" xfId="0" applyNumberFormat="1" applyFont="1" applyBorder="1" applyAlignment="1">
      <alignment vertical="center" wrapText="1"/>
    </xf>
    <xf numFmtId="15" fontId="12" fillId="0" borderId="30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5" xfId="0" applyBorder="1" applyAlignment="1">
      <alignment horizontal="center"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3" fillId="0" borderId="6" xfId="0" applyFont="1" applyBorder="1"/>
    <xf numFmtId="0" fontId="13" fillId="0" borderId="1" xfId="0" applyFont="1" applyBorder="1"/>
    <xf numFmtId="0" fontId="13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3" fillId="4" borderId="9" xfId="0" applyFont="1" applyFill="1" applyBorder="1" applyAlignment="1">
      <alignment horizontal="center" vertical="center" wrapText="1"/>
    </xf>
    <xf numFmtId="0" fontId="4" fillId="5" borderId="10" xfId="0" applyFont="1" applyFill="1" applyBorder="1"/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2" fillId="0" borderId="20" xfId="0" applyFont="1" applyBorder="1"/>
    <xf numFmtId="2" fontId="12" fillId="0" borderId="7" xfId="0" applyNumberFormat="1" applyFont="1" applyBorder="1" applyAlignment="1">
      <alignment horizontal="left" vertical="center" wrapText="1"/>
    </xf>
    <xf numFmtId="2" fontId="12" fillId="0" borderId="31" xfId="0" applyNumberFormat="1" applyFont="1" applyBorder="1" applyAlignment="1">
      <alignment horizontal="left" vertical="center" wrapText="1"/>
    </xf>
    <xf numFmtId="2" fontId="12" fillId="0" borderId="18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FA95C5EC-6048-40E3-9B90-1A2818C8A1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184150</xdr:colOff>
      <xdr:row>0</xdr:row>
      <xdr:rowOff>0</xdr:rowOff>
    </xdr:from>
    <xdr:to>
      <xdr:col>16</xdr:col>
      <xdr:colOff>1258104</xdr:colOff>
      <xdr:row>0</xdr:row>
      <xdr:rowOff>796085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4A5F90-4985-4C1A-A635-6A6E9CEA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0"/>
          <a:ext cx="2026454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265A07E3-4579-4CD9-8599-776F3F1D89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190500</xdr:colOff>
      <xdr:row>0</xdr:row>
      <xdr:rowOff>38100</xdr:rowOff>
    </xdr:from>
    <xdr:to>
      <xdr:col>16</xdr:col>
      <xdr:colOff>1270804</xdr:colOff>
      <xdr:row>0</xdr:row>
      <xdr:rowOff>834185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25D22B-85DC-4442-8504-E8C2736F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8000" y="38100"/>
          <a:ext cx="2026454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EF94FEF1-BD98-4256-B2E2-66717C5D40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196850</xdr:colOff>
      <xdr:row>0</xdr:row>
      <xdr:rowOff>63501</xdr:rowOff>
    </xdr:from>
    <xdr:to>
      <xdr:col>16</xdr:col>
      <xdr:colOff>1480354</xdr:colOff>
      <xdr:row>0</xdr:row>
      <xdr:rowOff>844551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D9C85B-9D01-408A-8B4E-DF6183FC5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63501"/>
          <a:ext cx="2026454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2EE4-4696-4301-BF86-C1EA47D94067}">
  <sheetPr>
    <tabColor rgb="FF92D050"/>
  </sheetPr>
  <dimension ref="A1:AT45"/>
  <sheetViews>
    <sheetView topLeftCell="A50" zoomScaleNormal="100" workbookViewId="0">
      <selection activeCell="C36" sqref="C36"/>
    </sheetView>
  </sheetViews>
  <sheetFormatPr defaultRowHeight="14.4" x14ac:dyDescent="0.3"/>
  <cols>
    <col min="1" max="1" width="11" bestFit="1" customWidth="1"/>
    <col min="2" max="2" width="8.5546875" bestFit="1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3.6640625" bestFit="1" customWidth="1"/>
    <col min="17" max="17" width="22.33203125" customWidth="1"/>
  </cols>
  <sheetData>
    <row r="1" spans="1:46" ht="69.75" customHeight="1" thickBot="1" x14ac:dyDescent="0.6">
      <c r="A1" s="59" t="s">
        <v>30</v>
      </c>
      <c r="B1" s="60"/>
      <c r="C1" s="60"/>
      <c r="D1" s="60"/>
      <c r="E1" s="60"/>
      <c r="F1" s="60"/>
      <c r="G1" s="60"/>
      <c r="H1" s="61"/>
      <c r="I1" s="61"/>
      <c r="J1" s="60"/>
      <c r="K1" s="60"/>
      <c r="L1" s="60"/>
      <c r="M1" s="60"/>
      <c r="N1" s="60"/>
      <c r="O1" s="60"/>
      <c r="P1" s="60"/>
      <c r="Q1" s="6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3" t="s">
        <v>0</v>
      </c>
      <c r="B2" s="65" t="s">
        <v>35</v>
      </c>
      <c r="C2" s="66"/>
      <c r="D2" s="67" t="s">
        <v>1</v>
      </c>
      <c r="E2" s="68"/>
      <c r="F2" s="69" t="s">
        <v>2</v>
      </c>
      <c r="G2" s="70"/>
      <c r="H2" s="71" t="s">
        <v>3</v>
      </c>
      <c r="I2" s="72"/>
      <c r="J2" s="73" t="s">
        <v>4</v>
      </c>
      <c r="K2" s="70"/>
      <c r="L2" s="74" t="s">
        <v>5</v>
      </c>
      <c r="M2" s="70"/>
      <c r="N2" s="2" t="s">
        <v>6</v>
      </c>
      <c r="O2" s="74" t="s">
        <v>7</v>
      </c>
      <c r="P2" s="75"/>
      <c r="Q2" s="76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7"/>
      <c r="B3" s="19" t="s">
        <v>9</v>
      </c>
      <c r="C3" s="20" t="s">
        <v>10</v>
      </c>
      <c r="D3" s="21" t="s">
        <v>11</v>
      </c>
      <c r="E3" s="21" t="s">
        <v>21</v>
      </c>
      <c r="F3" s="22" t="s">
        <v>12</v>
      </c>
      <c r="G3" s="23" t="s">
        <v>22</v>
      </c>
      <c r="H3" s="24" t="s">
        <v>13</v>
      </c>
      <c r="I3" s="24" t="s">
        <v>14</v>
      </c>
      <c r="J3" s="25" t="s">
        <v>15</v>
      </c>
      <c r="K3" s="25" t="s">
        <v>23</v>
      </c>
      <c r="L3" s="26" t="s">
        <v>16</v>
      </c>
      <c r="M3" s="27" t="s">
        <v>17</v>
      </c>
      <c r="N3" s="27" t="s">
        <v>18</v>
      </c>
      <c r="O3" s="27" t="s">
        <v>19</v>
      </c>
      <c r="P3" s="27" t="s">
        <v>20</v>
      </c>
      <c r="Q3" s="7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5">
        <v>45261</v>
      </c>
      <c r="B4" s="28">
        <f>C4*1000</f>
        <v>41200</v>
      </c>
      <c r="C4" s="50">
        <v>41.2</v>
      </c>
      <c r="D4" s="50">
        <v>7.75</v>
      </c>
      <c r="E4" s="50">
        <v>7.94</v>
      </c>
      <c r="F4" s="28">
        <v>180</v>
      </c>
      <c r="G4" s="28">
        <v>27</v>
      </c>
      <c r="H4" s="28">
        <v>352</v>
      </c>
      <c r="I4" s="28">
        <v>49</v>
      </c>
      <c r="J4" s="28">
        <v>278</v>
      </c>
      <c r="K4" s="28">
        <v>28</v>
      </c>
      <c r="L4" s="28" t="s">
        <v>29</v>
      </c>
      <c r="M4" s="28">
        <v>500</v>
      </c>
      <c r="N4" s="28">
        <v>0.3</v>
      </c>
      <c r="O4" s="50">
        <v>24.4</v>
      </c>
      <c r="P4" s="28">
        <v>1100000</v>
      </c>
      <c r="Q4" s="32"/>
    </row>
    <row r="5" spans="1:46" x14ac:dyDescent="0.3">
      <c r="A5" s="37">
        <v>45262</v>
      </c>
      <c r="B5" s="17">
        <f t="shared" ref="B5:B34" si="0">C5*1000</f>
        <v>37620</v>
      </c>
      <c r="C5" s="31">
        <v>37.619999999999997</v>
      </c>
      <c r="D5" s="31">
        <v>7.67</v>
      </c>
      <c r="E5" s="31">
        <v>7.98</v>
      </c>
      <c r="F5" s="17">
        <v>190</v>
      </c>
      <c r="G5" s="17">
        <v>28</v>
      </c>
      <c r="H5" s="17">
        <v>380</v>
      </c>
      <c r="I5" s="17">
        <v>44</v>
      </c>
      <c r="J5" s="17">
        <v>276</v>
      </c>
      <c r="K5" s="17">
        <v>27</v>
      </c>
      <c r="L5" s="17" t="s">
        <v>29</v>
      </c>
      <c r="M5" s="17">
        <v>400</v>
      </c>
      <c r="N5" s="17">
        <v>0.2</v>
      </c>
      <c r="O5" s="31">
        <v>24.1</v>
      </c>
      <c r="P5" s="17">
        <v>1300000</v>
      </c>
      <c r="Q5" s="15"/>
    </row>
    <row r="6" spans="1:46" x14ac:dyDescent="0.3">
      <c r="A6" s="37">
        <v>45263</v>
      </c>
      <c r="B6" s="17">
        <f t="shared" si="0"/>
        <v>41700</v>
      </c>
      <c r="C6" s="31">
        <v>41.7</v>
      </c>
      <c r="D6" s="31">
        <v>7.78</v>
      </c>
      <c r="E6" s="31">
        <v>7.92</v>
      </c>
      <c r="F6" s="17">
        <v>185</v>
      </c>
      <c r="G6" s="17">
        <v>25</v>
      </c>
      <c r="H6" s="17">
        <v>386</v>
      </c>
      <c r="I6" s="17">
        <v>40</v>
      </c>
      <c r="J6" s="17">
        <v>268</v>
      </c>
      <c r="K6" s="17">
        <v>27</v>
      </c>
      <c r="L6" s="17" t="s">
        <v>29</v>
      </c>
      <c r="M6" s="17">
        <v>400</v>
      </c>
      <c r="N6" s="17">
        <v>0.3</v>
      </c>
      <c r="O6" s="31">
        <v>24.62</v>
      </c>
      <c r="P6" s="17">
        <v>1200000</v>
      </c>
      <c r="Q6" s="15"/>
    </row>
    <row r="7" spans="1:46" x14ac:dyDescent="0.3">
      <c r="A7" s="37">
        <v>45264</v>
      </c>
      <c r="B7" s="17">
        <f t="shared" si="0"/>
        <v>41330</v>
      </c>
      <c r="C7" s="31">
        <v>41.33</v>
      </c>
      <c r="D7" s="31">
        <v>7.93</v>
      </c>
      <c r="E7" s="31">
        <v>7.97</v>
      </c>
      <c r="F7" s="17">
        <v>190</v>
      </c>
      <c r="G7" s="17">
        <v>26</v>
      </c>
      <c r="H7" s="17">
        <v>372</v>
      </c>
      <c r="I7" s="17">
        <v>44</v>
      </c>
      <c r="J7" s="17">
        <v>282</v>
      </c>
      <c r="K7" s="17">
        <v>23</v>
      </c>
      <c r="L7" s="17" t="s">
        <v>29</v>
      </c>
      <c r="M7" s="17">
        <v>500</v>
      </c>
      <c r="N7" s="17">
        <v>0.3</v>
      </c>
      <c r="O7" s="31">
        <v>24.23</v>
      </c>
      <c r="P7" s="17">
        <v>1400000</v>
      </c>
      <c r="Q7" s="15"/>
    </row>
    <row r="8" spans="1:46" x14ac:dyDescent="0.3">
      <c r="A8" s="37">
        <v>45265</v>
      </c>
      <c r="B8" s="17">
        <f t="shared" si="0"/>
        <v>38500</v>
      </c>
      <c r="C8" s="31">
        <v>38.5</v>
      </c>
      <c r="D8" s="31">
        <v>7.94</v>
      </c>
      <c r="E8" s="31">
        <v>7.98</v>
      </c>
      <c r="F8" s="17">
        <v>195</v>
      </c>
      <c r="G8" s="17">
        <v>25</v>
      </c>
      <c r="H8" s="17">
        <v>374</v>
      </c>
      <c r="I8" s="17">
        <v>44</v>
      </c>
      <c r="J8" s="17">
        <v>280</v>
      </c>
      <c r="K8" s="17">
        <v>25</v>
      </c>
      <c r="L8" s="17" t="s">
        <v>29</v>
      </c>
      <c r="M8" s="17">
        <v>400</v>
      </c>
      <c r="N8" s="17">
        <v>0.2</v>
      </c>
      <c r="O8" s="31">
        <v>24.46</v>
      </c>
      <c r="P8" s="17">
        <v>1300000</v>
      </c>
      <c r="Q8" s="15"/>
    </row>
    <row r="9" spans="1:46" x14ac:dyDescent="0.3">
      <c r="A9" s="37">
        <v>45266</v>
      </c>
      <c r="B9" s="17">
        <f t="shared" si="0"/>
        <v>38000</v>
      </c>
      <c r="C9" s="31">
        <v>38</v>
      </c>
      <c r="D9" s="31">
        <v>7.92</v>
      </c>
      <c r="E9" s="31">
        <v>7.95</v>
      </c>
      <c r="F9" s="17">
        <v>190</v>
      </c>
      <c r="G9" s="17">
        <v>26</v>
      </c>
      <c r="H9" s="17">
        <v>380</v>
      </c>
      <c r="I9" s="17">
        <v>45</v>
      </c>
      <c r="J9" s="17">
        <v>276</v>
      </c>
      <c r="K9" s="17">
        <v>20</v>
      </c>
      <c r="L9" s="17" t="s">
        <v>29</v>
      </c>
      <c r="M9" s="17">
        <v>600</v>
      </c>
      <c r="N9" s="17">
        <v>0.3</v>
      </c>
      <c r="O9" s="31">
        <v>24.64</v>
      </c>
      <c r="P9" s="17">
        <v>1700000</v>
      </c>
      <c r="Q9" s="15"/>
    </row>
    <row r="10" spans="1:46" x14ac:dyDescent="0.3">
      <c r="A10" s="37">
        <v>45267</v>
      </c>
      <c r="B10" s="17">
        <f t="shared" si="0"/>
        <v>43800</v>
      </c>
      <c r="C10" s="31">
        <v>43.8</v>
      </c>
      <c r="D10" s="31">
        <v>7.93</v>
      </c>
      <c r="E10" s="31">
        <v>7.99</v>
      </c>
      <c r="F10" s="17">
        <v>195</v>
      </c>
      <c r="G10" s="17">
        <v>27</v>
      </c>
      <c r="H10" s="17">
        <v>392</v>
      </c>
      <c r="I10" s="17">
        <v>48</v>
      </c>
      <c r="J10" s="17">
        <v>280</v>
      </c>
      <c r="K10" s="17">
        <v>22</v>
      </c>
      <c r="L10" s="17" t="s">
        <v>29</v>
      </c>
      <c r="M10" s="17">
        <v>400</v>
      </c>
      <c r="N10" s="17">
        <v>0.3</v>
      </c>
      <c r="O10" s="31">
        <v>24.4</v>
      </c>
      <c r="P10" s="17">
        <v>1200000</v>
      </c>
      <c r="Q10" s="15"/>
    </row>
    <row r="11" spans="1:46" x14ac:dyDescent="0.3">
      <c r="A11" s="37">
        <v>45268</v>
      </c>
      <c r="B11" s="36">
        <f t="shared" si="0"/>
        <v>39640</v>
      </c>
      <c r="C11" s="31">
        <v>39.64</v>
      </c>
      <c r="D11" s="31">
        <v>7.91</v>
      </c>
      <c r="E11" s="31">
        <v>7.96</v>
      </c>
      <c r="F11" s="17">
        <v>195</v>
      </c>
      <c r="G11" s="17">
        <v>26</v>
      </c>
      <c r="H11" s="17">
        <v>388</v>
      </c>
      <c r="I11" s="17">
        <v>48</v>
      </c>
      <c r="J11" s="17">
        <v>257</v>
      </c>
      <c r="K11" s="17">
        <v>22</v>
      </c>
      <c r="L11" s="17" t="s">
        <v>29</v>
      </c>
      <c r="M11" s="17">
        <v>500</v>
      </c>
      <c r="N11" s="17">
        <v>0.2</v>
      </c>
      <c r="O11" s="31">
        <v>24.31</v>
      </c>
      <c r="P11" s="17">
        <v>1300000</v>
      </c>
      <c r="Q11" s="15"/>
    </row>
    <row r="12" spans="1:46" x14ac:dyDescent="0.3">
      <c r="A12" s="37">
        <v>45269</v>
      </c>
      <c r="B12" s="36">
        <f t="shared" si="0"/>
        <v>39690</v>
      </c>
      <c r="C12" s="31">
        <v>39.69</v>
      </c>
      <c r="D12" s="31">
        <v>7.9</v>
      </c>
      <c r="E12" s="31">
        <v>7.97</v>
      </c>
      <c r="F12" s="17">
        <v>185</v>
      </c>
      <c r="G12" s="17">
        <v>25</v>
      </c>
      <c r="H12" s="17">
        <v>372</v>
      </c>
      <c r="I12" s="17">
        <v>44</v>
      </c>
      <c r="J12" s="17">
        <v>298</v>
      </c>
      <c r="K12" s="17">
        <v>25</v>
      </c>
      <c r="L12" s="17" t="s">
        <v>29</v>
      </c>
      <c r="M12" s="17">
        <v>600</v>
      </c>
      <c r="N12" s="17">
        <v>0.2</v>
      </c>
      <c r="O12" s="31">
        <v>24.4</v>
      </c>
      <c r="P12" s="17">
        <v>1700000</v>
      </c>
      <c r="Q12" s="15"/>
    </row>
    <row r="13" spans="1:46" x14ac:dyDescent="0.3">
      <c r="A13" s="37">
        <v>45270</v>
      </c>
      <c r="B13" s="36">
        <f t="shared" si="0"/>
        <v>38440</v>
      </c>
      <c r="C13" s="31">
        <v>38.44</v>
      </c>
      <c r="D13" s="31">
        <v>7.81</v>
      </c>
      <c r="E13" s="31">
        <v>7.93</v>
      </c>
      <c r="F13" s="17">
        <v>180</v>
      </c>
      <c r="G13" s="17">
        <v>26</v>
      </c>
      <c r="H13" s="17">
        <v>364</v>
      </c>
      <c r="I13" s="17">
        <v>48</v>
      </c>
      <c r="J13" s="17">
        <v>291</v>
      </c>
      <c r="K13" s="17">
        <v>26</v>
      </c>
      <c r="L13" s="17" t="s">
        <v>29</v>
      </c>
      <c r="M13" s="17">
        <v>400</v>
      </c>
      <c r="N13" s="17">
        <v>0.2</v>
      </c>
      <c r="O13" s="31">
        <v>25.12</v>
      </c>
      <c r="P13" s="17">
        <v>1300000</v>
      </c>
      <c r="Q13" s="15"/>
    </row>
    <row r="14" spans="1:46" x14ac:dyDescent="0.3">
      <c r="A14" s="37">
        <v>45271</v>
      </c>
      <c r="B14" s="36">
        <f t="shared" si="0"/>
        <v>38970</v>
      </c>
      <c r="C14" s="31">
        <v>38.97</v>
      </c>
      <c r="D14" s="31">
        <v>7.88</v>
      </c>
      <c r="E14" s="31">
        <v>7.95</v>
      </c>
      <c r="F14" s="17">
        <v>175</v>
      </c>
      <c r="G14" s="17">
        <v>24</v>
      </c>
      <c r="H14" s="17">
        <v>344</v>
      </c>
      <c r="I14" s="17">
        <v>44</v>
      </c>
      <c r="J14" s="17">
        <v>287</v>
      </c>
      <c r="K14" s="17">
        <v>19</v>
      </c>
      <c r="L14" s="17" t="s">
        <v>29</v>
      </c>
      <c r="M14" s="17">
        <v>500</v>
      </c>
      <c r="N14" s="17">
        <v>0.3</v>
      </c>
      <c r="O14" s="31">
        <v>23.87</v>
      </c>
      <c r="P14" s="17">
        <v>1100000</v>
      </c>
      <c r="Q14" s="15"/>
    </row>
    <row r="15" spans="1:46" x14ac:dyDescent="0.3">
      <c r="A15" s="37">
        <v>45272</v>
      </c>
      <c r="B15" s="36">
        <f t="shared" si="0"/>
        <v>36920</v>
      </c>
      <c r="C15" s="31">
        <v>36.92</v>
      </c>
      <c r="D15" s="31">
        <v>7.8</v>
      </c>
      <c r="E15" s="31">
        <v>7.96</v>
      </c>
      <c r="F15" s="17">
        <v>170</v>
      </c>
      <c r="G15" s="17">
        <v>22</v>
      </c>
      <c r="H15" s="17">
        <v>328</v>
      </c>
      <c r="I15" s="17">
        <v>40</v>
      </c>
      <c r="J15" s="17">
        <v>290</v>
      </c>
      <c r="K15" s="17">
        <v>33</v>
      </c>
      <c r="L15" s="17" t="s">
        <v>29</v>
      </c>
      <c r="M15" s="17">
        <v>700</v>
      </c>
      <c r="N15" s="17">
        <v>0.2</v>
      </c>
      <c r="O15" s="31">
        <v>23.89</v>
      </c>
      <c r="P15" s="17">
        <v>1400000</v>
      </c>
      <c r="Q15" s="15"/>
    </row>
    <row r="16" spans="1:46" x14ac:dyDescent="0.3">
      <c r="A16" s="37">
        <v>45273</v>
      </c>
      <c r="B16" s="36">
        <f t="shared" si="0"/>
        <v>37440</v>
      </c>
      <c r="C16" s="31">
        <v>37.44</v>
      </c>
      <c r="D16" s="31">
        <v>7.81</v>
      </c>
      <c r="E16" s="31">
        <v>7.94</v>
      </c>
      <c r="F16" s="17">
        <v>175</v>
      </c>
      <c r="G16" s="17">
        <v>23</v>
      </c>
      <c r="H16" s="17">
        <v>332</v>
      </c>
      <c r="I16" s="17">
        <v>44</v>
      </c>
      <c r="J16" s="17">
        <v>281</v>
      </c>
      <c r="K16" s="17">
        <v>29</v>
      </c>
      <c r="L16" s="17" t="s">
        <v>29</v>
      </c>
      <c r="M16" s="17">
        <v>600</v>
      </c>
      <c r="N16" s="17">
        <v>0.2</v>
      </c>
      <c r="O16" s="31">
        <v>24.1</v>
      </c>
      <c r="P16" s="17">
        <v>1200000</v>
      </c>
      <c r="Q16" s="15"/>
    </row>
    <row r="17" spans="1:17" x14ac:dyDescent="0.3">
      <c r="A17" s="37">
        <v>45274</v>
      </c>
      <c r="B17" s="36">
        <f t="shared" si="0"/>
        <v>38480</v>
      </c>
      <c r="C17" s="31">
        <v>38.479999999999997</v>
      </c>
      <c r="D17" s="31">
        <v>7.88</v>
      </c>
      <c r="E17" s="31">
        <v>7.99</v>
      </c>
      <c r="F17" s="17">
        <v>170</v>
      </c>
      <c r="G17" s="17">
        <v>22</v>
      </c>
      <c r="H17" s="17">
        <v>328</v>
      </c>
      <c r="I17" s="17">
        <v>40</v>
      </c>
      <c r="J17" s="17">
        <v>267</v>
      </c>
      <c r="K17" s="17">
        <v>24</v>
      </c>
      <c r="L17" s="17" t="s">
        <v>29</v>
      </c>
      <c r="M17" s="17">
        <v>400</v>
      </c>
      <c r="N17" s="17">
        <v>0.3</v>
      </c>
      <c r="O17" s="31">
        <v>23.61</v>
      </c>
      <c r="P17" s="17">
        <v>1400000</v>
      </c>
      <c r="Q17" s="15"/>
    </row>
    <row r="18" spans="1:17" x14ac:dyDescent="0.3">
      <c r="A18" s="37">
        <v>45275</v>
      </c>
      <c r="B18" s="56">
        <f t="shared" si="0"/>
        <v>38900</v>
      </c>
      <c r="C18" s="31">
        <v>38.9</v>
      </c>
      <c r="D18" s="31">
        <v>7.89</v>
      </c>
      <c r="E18" s="31">
        <v>7.97</v>
      </c>
      <c r="F18" s="17">
        <v>165</v>
      </c>
      <c r="G18" s="17">
        <v>23</v>
      </c>
      <c r="H18" s="17">
        <v>320</v>
      </c>
      <c r="I18" s="17">
        <v>44</v>
      </c>
      <c r="J18" s="17">
        <v>276</v>
      </c>
      <c r="K18" s="17">
        <v>33</v>
      </c>
      <c r="L18" s="17" t="s">
        <v>29</v>
      </c>
      <c r="M18" s="17">
        <v>700</v>
      </c>
      <c r="N18" s="17">
        <v>0.2</v>
      </c>
      <c r="O18" s="31">
        <v>24.31</v>
      </c>
      <c r="P18" s="17">
        <v>1700000</v>
      </c>
      <c r="Q18" s="15"/>
    </row>
    <row r="19" spans="1:17" x14ac:dyDescent="0.3">
      <c r="A19" s="37">
        <v>45276</v>
      </c>
      <c r="B19" s="36">
        <f t="shared" si="0"/>
        <v>37880</v>
      </c>
      <c r="C19" s="31">
        <v>37.880000000000003</v>
      </c>
      <c r="D19" s="31">
        <v>7.9</v>
      </c>
      <c r="E19" s="31">
        <v>7.98</v>
      </c>
      <c r="F19" s="17">
        <v>160</v>
      </c>
      <c r="G19" s="17">
        <v>22</v>
      </c>
      <c r="H19" s="17">
        <v>336</v>
      </c>
      <c r="I19" s="17">
        <v>48</v>
      </c>
      <c r="J19" s="17">
        <v>280</v>
      </c>
      <c r="K19" s="17">
        <v>23</v>
      </c>
      <c r="L19" s="17" t="s">
        <v>29</v>
      </c>
      <c r="M19" s="17">
        <v>500</v>
      </c>
      <c r="N19" s="17">
        <v>0.3</v>
      </c>
      <c r="O19" s="31">
        <v>23.41</v>
      </c>
      <c r="P19" s="17">
        <v>1100000</v>
      </c>
      <c r="Q19" s="15"/>
    </row>
    <row r="20" spans="1:17" x14ac:dyDescent="0.3">
      <c r="A20" s="37">
        <v>45277</v>
      </c>
      <c r="B20" s="36">
        <f t="shared" si="0"/>
        <v>37680</v>
      </c>
      <c r="C20" s="31">
        <v>37.68</v>
      </c>
      <c r="D20" s="31">
        <v>7.94</v>
      </c>
      <c r="E20" s="31">
        <v>7.99</v>
      </c>
      <c r="F20" s="17">
        <v>170</v>
      </c>
      <c r="G20" s="17">
        <v>23</v>
      </c>
      <c r="H20" s="17">
        <v>332</v>
      </c>
      <c r="I20" s="17">
        <v>44</v>
      </c>
      <c r="J20" s="17">
        <v>276</v>
      </c>
      <c r="K20" s="17">
        <v>26</v>
      </c>
      <c r="L20" s="17" t="s">
        <v>29</v>
      </c>
      <c r="M20" s="17">
        <v>600</v>
      </c>
      <c r="N20" s="17">
        <v>0.2</v>
      </c>
      <c r="O20" s="31">
        <v>24.13</v>
      </c>
      <c r="P20" s="17">
        <v>1300000</v>
      </c>
      <c r="Q20" s="15"/>
    </row>
    <row r="21" spans="1:17" x14ac:dyDescent="0.3">
      <c r="A21" s="37">
        <v>45278</v>
      </c>
      <c r="B21" s="36">
        <f t="shared" si="0"/>
        <v>38680</v>
      </c>
      <c r="C21" s="31">
        <v>38.68</v>
      </c>
      <c r="D21" s="31">
        <v>7.98</v>
      </c>
      <c r="E21" s="31">
        <v>7.99</v>
      </c>
      <c r="F21" s="17">
        <v>175</v>
      </c>
      <c r="G21" s="17">
        <v>22</v>
      </c>
      <c r="H21" s="17">
        <v>328</v>
      </c>
      <c r="I21" s="17">
        <v>48</v>
      </c>
      <c r="J21" s="17">
        <v>284</v>
      </c>
      <c r="K21" s="17">
        <v>25</v>
      </c>
      <c r="L21" s="17" t="s">
        <v>29</v>
      </c>
      <c r="M21" s="17">
        <v>700</v>
      </c>
      <c r="N21" s="17">
        <v>0.3</v>
      </c>
      <c r="O21" s="31">
        <v>23.55</v>
      </c>
      <c r="P21" s="17">
        <v>1700000</v>
      </c>
      <c r="Q21" s="15"/>
    </row>
    <row r="22" spans="1:17" x14ac:dyDescent="0.3">
      <c r="A22" s="37">
        <v>45279</v>
      </c>
      <c r="B22" s="36">
        <f t="shared" si="0"/>
        <v>37430</v>
      </c>
      <c r="C22" s="31">
        <v>37.43</v>
      </c>
      <c r="D22" s="31">
        <v>7.88</v>
      </c>
      <c r="E22" s="31">
        <v>7.91</v>
      </c>
      <c r="F22" s="17">
        <v>170</v>
      </c>
      <c r="G22" s="17">
        <v>21</v>
      </c>
      <c r="H22" s="17">
        <v>340</v>
      </c>
      <c r="I22" s="17">
        <v>44</v>
      </c>
      <c r="J22" s="17">
        <v>289</v>
      </c>
      <c r="K22" s="17">
        <v>24</v>
      </c>
      <c r="L22" s="17" t="s">
        <v>29</v>
      </c>
      <c r="M22" s="17">
        <v>500</v>
      </c>
      <c r="N22" s="17">
        <v>0.3</v>
      </c>
      <c r="O22" s="31">
        <v>23.4</v>
      </c>
      <c r="P22" s="17">
        <v>1400000</v>
      </c>
      <c r="Q22" s="15"/>
    </row>
    <row r="23" spans="1:17" x14ac:dyDescent="0.3">
      <c r="A23" s="37">
        <v>45280</v>
      </c>
      <c r="B23" s="36">
        <f t="shared" si="0"/>
        <v>36880</v>
      </c>
      <c r="C23" s="31">
        <v>36.880000000000003</v>
      </c>
      <c r="D23" s="31">
        <v>7.73</v>
      </c>
      <c r="E23" s="31">
        <v>7.84</v>
      </c>
      <c r="F23" s="17">
        <v>165</v>
      </c>
      <c r="G23" s="17">
        <v>23</v>
      </c>
      <c r="H23" s="17">
        <v>328</v>
      </c>
      <c r="I23" s="17">
        <v>48</v>
      </c>
      <c r="J23" s="17">
        <v>278</v>
      </c>
      <c r="K23" s="17">
        <v>26</v>
      </c>
      <c r="L23" s="17" t="s">
        <v>29</v>
      </c>
      <c r="M23" s="17">
        <v>400</v>
      </c>
      <c r="N23" s="17">
        <v>0.2</v>
      </c>
      <c r="O23" s="31">
        <v>24.21</v>
      </c>
      <c r="P23" s="17">
        <v>1200000</v>
      </c>
      <c r="Q23" s="15"/>
    </row>
    <row r="24" spans="1:17" x14ac:dyDescent="0.3">
      <c r="A24" s="37">
        <v>45281</v>
      </c>
      <c r="B24" s="36">
        <f t="shared" si="0"/>
        <v>35690</v>
      </c>
      <c r="C24" s="31">
        <v>35.69</v>
      </c>
      <c r="D24" s="31">
        <v>7.7</v>
      </c>
      <c r="E24" s="31">
        <v>7.93</v>
      </c>
      <c r="F24" s="17">
        <v>160</v>
      </c>
      <c r="G24" s="17">
        <v>24</v>
      </c>
      <c r="H24" s="17">
        <v>320</v>
      </c>
      <c r="I24" s="17">
        <v>44</v>
      </c>
      <c r="J24" s="17">
        <v>264</v>
      </c>
      <c r="K24" s="17">
        <v>25</v>
      </c>
      <c r="L24" s="17" t="s">
        <v>29</v>
      </c>
      <c r="M24" s="17">
        <v>500</v>
      </c>
      <c r="N24" s="17">
        <v>0.2</v>
      </c>
      <c r="O24" s="31">
        <v>24.19</v>
      </c>
      <c r="P24" s="17">
        <v>1100000</v>
      </c>
      <c r="Q24" s="15"/>
    </row>
    <row r="25" spans="1:17" x14ac:dyDescent="0.3">
      <c r="A25" s="37">
        <v>45282</v>
      </c>
      <c r="B25" s="36">
        <f t="shared" si="0"/>
        <v>38130</v>
      </c>
      <c r="C25" s="31">
        <v>38.130000000000003</v>
      </c>
      <c r="D25" s="31">
        <v>7.7</v>
      </c>
      <c r="E25" s="31">
        <v>7.87</v>
      </c>
      <c r="F25" s="17">
        <v>170</v>
      </c>
      <c r="G25" s="17">
        <v>25</v>
      </c>
      <c r="H25" s="17">
        <v>340</v>
      </c>
      <c r="I25" s="17">
        <v>44</v>
      </c>
      <c r="J25" s="17">
        <v>290</v>
      </c>
      <c r="K25" s="17">
        <v>26</v>
      </c>
      <c r="L25" s="17" t="s">
        <v>29</v>
      </c>
      <c r="M25" s="17">
        <v>400</v>
      </c>
      <c r="N25" s="17">
        <v>0.3</v>
      </c>
      <c r="O25" s="31">
        <v>23.81</v>
      </c>
      <c r="P25" s="17">
        <v>1400000</v>
      </c>
      <c r="Q25" s="15"/>
    </row>
    <row r="26" spans="1:17" x14ac:dyDescent="0.3">
      <c r="A26" s="37">
        <v>45283</v>
      </c>
      <c r="B26" s="36">
        <f t="shared" si="0"/>
        <v>38420</v>
      </c>
      <c r="C26" s="31">
        <v>38.42</v>
      </c>
      <c r="D26" s="31">
        <v>7.71</v>
      </c>
      <c r="E26" s="31">
        <v>7.82</v>
      </c>
      <c r="F26" s="17">
        <v>185</v>
      </c>
      <c r="G26" s="17">
        <v>24</v>
      </c>
      <c r="H26" s="17">
        <v>352</v>
      </c>
      <c r="I26" s="17">
        <v>48</v>
      </c>
      <c r="J26" s="17">
        <v>301</v>
      </c>
      <c r="K26" s="17">
        <v>32</v>
      </c>
      <c r="L26" s="17" t="s">
        <v>29</v>
      </c>
      <c r="M26" s="17">
        <v>600</v>
      </c>
      <c r="N26" s="17">
        <v>0.3</v>
      </c>
      <c r="O26" s="31">
        <v>24.07</v>
      </c>
      <c r="P26" s="17">
        <v>1700000</v>
      </c>
      <c r="Q26" s="15"/>
    </row>
    <row r="27" spans="1:17" x14ac:dyDescent="0.3">
      <c r="A27" s="37">
        <v>45284</v>
      </c>
      <c r="B27" s="36">
        <f t="shared" si="0"/>
        <v>39250</v>
      </c>
      <c r="C27" s="31">
        <v>39.25</v>
      </c>
      <c r="D27" s="31">
        <v>7.68</v>
      </c>
      <c r="E27" s="31">
        <v>7.8</v>
      </c>
      <c r="F27" s="17">
        <v>180</v>
      </c>
      <c r="G27" s="17">
        <v>25</v>
      </c>
      <c r="H27" s="17">
        <v>344</v>
      </c>
      <c r="I27" s="17">
        <v>44</v>
      </c>
      <c r="J27" s="17">
        <v>304</v>
      </c>
      <c r="K27" s="17">
        <v>30</v>
      </c>
      <c r="L27" s="17" t="s">
        <v>29</v>
      </c>
      <c r="M27" s="17">
        <v>500</v>
      </c>
      <c r="N27" s="17">
        <v>0.2</v>
      </c>
      <c r="O27" s="31">
        <v>24.51</v>
      </c>
      <c r="P27" s="17">
        <v>1300000</v>
      </c>
      <c r="Q27" s="15"/>
    </row>
    <row r="28" spans="1:17" x14ac:dyDescent="0.3">
      <c r="A28" s="37">
        <v>45285</v>
      </c>
      <c r="B28" s="36">
        <f t="shared" si="0"/>
        <v>38110</v>
      </c>
      <c r="C28" s="31">
        <v>38.11</v>
      </c>
      <c r="D28" s="31">
        <v>7.7</v>
      </c>
      <c r="E28" s="31">
        <v>7.85</v>
      </c>
      <c r="F28" s="17">
        <v>175</v>
      </c>
      <c r="G28" s="17">
        <v>24</v>
      </c>
      <c r="H28" s="17">
        <v>356</v>
      </c>
      <c r="I28" s="17">
        <v>48</v>
      </c>
      <c r="J28" s="17">
        <v>290</v>
      </c>
      <c r="K28" s="17">
        <v>28</v>
      </c>
      <c r="L28" s="17" t="s">
        <v>29</v>
      </c>
      <c r="M28" s="17">
        <v>700</v>
      </c>
      <c r="N28" s="17">
        <v>0.3</v>
      </c>
      <c r="O28" s="31">
        <v>23.87</v>
      </c>
      <c r="P28" s="17">
        <v>1700000</v>
      </c>
      <c r="Q28" s="15"/>
    </row>
    <row r="29" spans="1:17" x14ac:dyDescent="0.3">
      <c r="A29" s="37">
        <v>45286</v>
      </c>
      <c r="B29" s="36">
        <f t="shared" si="0"/>
        <v>38560</v>
      </c>
      <c r="C29" s="31">
        <v>38.56</v>
      </c>
      <c r="D29" s="31">
        <v>7.64</v>
      </c>
      <c r="E29" s="31">
        <v>7.81</v>
      </c>
      <c r="F29" s="17">
        <v>185</v>
      </c>
      <c r="G29" s="17">
        <v>25</v>
      </c>
      <c r="H29" s="17">
        <v>340</v>
      </c>
      <c r="I29" s="17">
        <v>44</v>
      </c>
      <c r="J29" s="17">
        <v>300</v>
      </c>
      <c r="K29" s="17">
        <v>27</v>
      </c>
      <c r="L29" s="17" t="s">
        <v>29</v>
      </c>
      <c r="M29" s="17">
        <v>500</v>
      </c>
      <c r="N29" s="17">
        <v>0.2</v>
      </c>
      <c r="O29" s="31">
        <v>23.45</v>
      </c>
      <c r="P29" s="17">
        <v>1400000</v>
      </c>
      <c r="Q29" s="15"/>
    </row>
    <row r="30" spans="1:17" x14ac:dyDescent="0.3">
      <c r="A30" s="37">
        <v>45287</v>
      </c>
      <c r="B30" s="36">
        <f t="shared" si="0"/>
        <v>39530</v>
      </c>
      <c r="C30" s="31">
        <v>39.53</v>
      </c>
      <c r="D30" s="31">
        <v>7.61</v>
      </c>
      <c r="E30" s="31">
        <v>7.84</v>
      </c>
      <c r="F30" s="17">
        <v>175</v>
      </c>
      <c r="G30" s="17">
        <v>22</v>
      </c>
      <c r="H30" s="17">
        <v>316</v>
      </c>
      <c r="I30" s="17">
        <v>40</v>
      </c>
      <c r="J30" s="17">
        <v>296</v>
      </c>
      <c r="K30" s="17">
        <v>20</v>
      </c>
      <c r="L30" s="17" t="s">
        <v>29</v>
      </c>
      <c r="M30" s="17">
        <v>400</v>
      </c>
      <c r="N30" s="17">
        <v>0.2</v>
      </c>
      <c r="O30" s="31">
        <v>24.17</v>
      </c>
      <c r="P30" s="17">
        <v>1300000</v>
      </c>
      <c r="Q30" s="15"/>
    </row>
    <row r="31" spans="1:17" x14ac:dyDescent="0.3">
      <c r="A31" s="37">
        <v>45288</v>
      </c>
      <c r="B31" s="36">
        <f t="shared" si="0"/>
        <v>37530</v>
      </c>
      <c r="C31" s="31">
        <v>37.53</v>
      </c>
      <c r="D31" s="31">
        <v>7.54</v>
      </c>
      <c r="E31" s="31">
        <v>7.79</v>
      </c>
      <c r="F31" s="17">
        <v>165</v>
      </c>
      <c r="G31" s="17">
        <v>23</v>
      </c>
      <c r="H31" s="17">
        <v>300</v>
      </c>
      <c r="I31" s="17">
        <v>44</v>
      </c>
      <c r="J31" s="17">
        <v>279</v>
      </c>
      <c r="K31" s="17">
        <v>20</v>
      </c>
      <c r="L31" s="17" t="s">
        <v>29</v>
      </c>
      <c r="M31" s="17">
        <v>500</v>
      </c>
      <c r="N31" s="17">
        <v>0.3</v>
      </c>
      <c r="O31" s="31">
        <v>22.75</v>
      </c>
      <c r="P31" s="17">
        <v>1700000</v>
      </c>
      <c r="Q31" s="15"/>
    </row>
    <row r="32" spans="1:17" x14ac:dyDescent="0.3">
      <c r="A32" s="37">
        <v>45289</v>
      </c>
      <c r="B32" s="36">
        <f t="shared" si="0"/>
        <v>37700</v>
      </c>
      <c r="C32" s="31">
        <v>37.700000000000003</v>
      </c>
      <c r="D32" s="31">
        <v>7.52</v>
      </c>
      <c r="E32" s="31">
        <v>7.78</v>
      </c>
      <c r="F32" s="17">
        <v>160</v>
      </c>
      <c r="G32" s="17">
        <v>22</v>
      </c>
      <c r="H32" s="17">
        <v>296</v>
      </c>
      <c r="I32" s="17">
        <v>48</v>
      </c>
      <c r="J32" s="17">
        <v>271</v>
      </c>
      <c r="K32" s="17">
        <v>22</v>
      </c>
      <c r="L32" s="17" t="s">
        <v>29</v>
      </c>
      <c r="M32" s="17">
        <v>600</v>
      </c>
      <c r="N32" s="17">
        <v>0.3</v>
      </c>
      <c r="O32" s="31">
        <v>23.67</v>
      </c>
      <c r="P32" s="17">
        <v>1400000</v>
      </c>
      <c r="Q32" s="15"/>
    </row>
    <row r="33" spans="1:17" x14ac:dyDescent="0.3">
      <c r="A33" s="37">
        <v>45290</v>
      </c>
      <c r="B33" s="36">
        <f t="shared" si="0"/>
        <v>36070</v>
      </c>
      <c r="C33" s="31">
        <v>36.07</v>
      </c>
      <c r="D33" s="31">
        <v>7.4</v>
      </c>
      <c r="E33" s="31">
        <v>7.75</v>
      </c>
      <c r="F33" s="17">
        <v>155</v>
      </c>
      <c r="G33" s="17">
        <v>24</v>
      </c>
      <c r="H33" s="17">
        <v>312</v>
      </c>
      <c r="I33" s="17">
        <v>40</v>
      </c>
      <c r="J33" s="17">
        <v>280</v>
      </c>
      <c r="K33" s="17">
        <v>24</v>
      </c>
      <c r="L33" s="17" t="s">
        <v>29</v>
      </c>
      <c r="M33" s="17">
        <v>700</v>
      </c>
      <c r="N33" s="17">
        <v>0.3</v>
      </c>
      <c r="O33" s="31">
        <v>24.05</v>
      </c>
      <c r="P33" s="17">
        <v>1100000</v>
      </c>
      <c r="Q33" s="15"/>
    </row>
    <row r="34" spans="1:17" ht="15" thickBot="1" x14ac:dyDescent="0.35">
      <c r="A34" s="47">
        <v>45291</v>
      </c>
      <c r="B34" s="38">
        <f t="shared" si="0"/>
        <v>39190</v>
      </c>
      <c r="C34" s="53">
        <v>39.19</v>
      </c>
      <c r="D34" s="53">
        <v>7.51</v>
      </c>
      <c r="E34" s="53">
        <v>7.8</v>
      </c>
      <c r="F34" s="39">
        <v>160</v>
      </c>
      <c r="G34" s="39">
        <v>22</v>
      </c>
      <c r="H34" s="39">
        <v>304</v>
      </c>
      <c r="I34" s="39">
        <v>44</v>
      </c>
      <c r="J34" s="39">
        <v>267</v>
      </c>
      <c r="K34" s="39">
        <v>23</v>
      </c>
      <c r="L34" s="39" t="s">
        <v>29</v>
      </c>
      <c r="M34" s="39">
        <v>400</v>
      </c>
      <c r="N34" s="39">
        <v>0.2</v>
      </c>
      <c r="O34" s="53">
        <v>24.31</v>
      </c>
      <c r="P34" s="39">
        <v>1400000</v>
      </c>
      <c r="Q34" s="40"/>
    </row>
    <row r="35" spans="1:17" ht="15" thickBot="1" x14ac:dyDescent="0.35">
      <c r="A35" s="41" t="s">
        <v>24</v>
      </c>
      <c r="B35" s="42">
        <f>AVERAGE(B4:B34)</f>
        <v>38624.516129032258</v>
      </c>
      <c r="C35" s="42">
        <f t="shared" ref="C35:P35" si="1">AVERAGE(C4:C34)</f>
        <v>38.624516129032251</v>
      </c>
      <c r="D35" s="42">
        <f t="shared" si="1"/>
        <v>7.7722580645161283</v>
      </c>
      <c r="E35" s="42">
        <f t="shared" si="1"/>
        <v>7.9080645161290333</v>
      </c>
      <c r="F35" s="42">
        <f t="shared" si="1"/>
        <v>175.80645161290323</v>
      </c>
      <c r="G35" s="42">
        <f t="shared" si="1"/>
        <v>24.06451612903226</v>
      </c>
      <c r="H35" s="42">
        <f t="shared" si="1"/>
        <v>343.74193548387098</v>
      </c>
      <c r="I35" s="42">
        <f t="shared" si="1"/>
        <v>44.70967741935484</v>
      </c>
      <c r="J35" s="42">
        <f>AVERAGE(J4:J34)</f>
        <v>281.80645161290323</v>
      </c>
      <c r="K35" s="42">
        <f t="shared" si="1"/>
        <v>25.29032258064516</v>
      </c>
      <c r="L35" s="42"/>
      <c r="M35" s="42">
        <f t="shared" si="1"/>
        <v>519.35483870967744</v>
      </c>
      <c r="N35" s="42">
        <f t="shared" si="1"/>
        <v>0.25161290322580648</v>
      </c>
      <c r="O35" s="42">
        <f t="shared" si="1"/>
        <v>24.064838709677414</v>
      </c>
      <c r="P35" s="42">
        <f t="shared" si="1"/>
        <v>1370967.7419354839</v>
      </c>
      <c r="Q35" s="18"/>
    </row>
    <row r="36" spans="1:17" x14ac:dyDescent="0.3">
      <c r="C36" s="13">
        <f>SUM(C4:C34)</f>
        <v>1197.3599999999999</v>
      </c>
    </row>
    <row r="41" spans="1:17" ht="40.799999999999997" customHeight="1" x14ac:dyDescent="0.3">
      <c r="A41" s="57" t="s">
        <v>25</v>
      </c>
      <c r="B41" s="57"/>
      <c r="C41" s="57" t="s">
        <v>26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3" spans="1:17" x14ac:dyDescent="0.3">
      <c r="A43" s="12" t="s">
        <v>27</v>
      </c>
      <c r="B43" s="13">
        <f>MIN(B4:B34)</f>
        <v>35690</v>
      </c>
      <c r="C43" s="13">
        <f t="shared" ref="C43:P43" si="2">MIN(C4:C34)</f>
        <v>35.69</v>
      </c>
      <c r="D43" s="13">
        <f t="shared" si="2"/>
        <v>7.4</v>
      </c>
      <c r="E43" s="13">
        <f t="shared" si="2"/>
        <v>7.75</v>
      </c>
      <c r="F43" s="13">
        <f t="shared" si="2"/>
        <v>155</v>
      </c>
      <c r="G43" s="13">
        <f t="shared" si="2"/>
        <v>21</v>
      </c>
      <c r="H43" s="13">
        <f t="shared" si="2"/>
        <v>296</v>
      </c>
      <c r="I43" s="13">
        <f t="shared" si="2"/>
        <v>40</v>
      </c>
      <c r="J43" s="13">
        <f t="shared" si="2"/>
        <v>257</v>
      </c>
      <c r="K43" s="13">
        <f t="shared" si="2"/>
        <v>19</v>
      </c>
      <c r="L43" s="13"/>
      <c r="M43" s="13">
        <f t="shared" si="2"/>
        <v>400</v>
      </c>
      <c r="N43" s="13">
        <f t="shared" si="2"/>
        <v>0.2</v>
      </c>
      <c r="O43" s="13">
        <f t="shared" si="2"/>
        <v>22.75</v>
      </c>
      <c r="P43" s="13">
        <f t="shared" si="2"/>
        <v>1100000</v>
      </c>
      <c r="Q43" s="13"/>
    </row>
    <row r="44" spans="1:17" x14ac:dyDescent="0.3">
      <c r="A44" s="12"/>
    </row>
    <row r="45" spans="1:17" x14ac:dyDescent="0.3">
      <c r="A45" s="12" t="s">
        <v>28</v>
      </c>
      <c r="B45" s="13">
        <f>MAX(B4:B34)</f>
        <v>43800</v>
      </c>
      <c r="C45" s="13">
        <f t="shared" ref="C45:P45" si="3">MAX(C4:C34)</f>
        <v>43.8</v>
      </c>
      <c r="D45" s="13">
        <f t="shared" si="3"/>
        <v>7.98</v>
      </c>
      <c r="E45" s="13">
        <f t="shared" si="3"/>
        <v>7.99</v>
      </c>
      <c r="F45" s="13">
        <f t="shared" si="3"/>
        <v>195</v>
      </c>
      <c r="G45" s="13">
        <f t="shared" si="3"/>
        <v>28</v>
      </c>
      <c r="H45" s="13">
        <f t="shared" si="3"/>
        <v>392</v>
      </c>
      <c r="I45" s="13">
        <f t="shared" si="3"/>
        <v>49</v>
      </c>
      <c r="J45" s="13">
        <f t="shared" si="3"/>
        <v>304</v>
      </c>
      <c r="K45" s="13">
        <f t="shared" si="3"/>
        <v>33</v>
      </c>
      <c r="L45" s="13"/>
      <c r="M45" s="13">
        <f t="shared" si="3"/>
        <v>700</v>
      </c>
      <c r="N45" s="13">
        <f t="shared" si="3"/>
        <v>0.3</v>
      </c>
      <c r="O45" s="13">
        <f t="shared" si="3"/>
        <v>25.12</v>
      </c>
      <c r="P45" s="13">
        <f t="shared" si="3"/>
        <v>1700000</v>
      </c>
      <c r="Q45" s="13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scale="72" orientation="landscape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BD24-430C-4348-B346-3D9EFEF4AD9D}">
  <sheetPr>
    <tabColor rgb="FF92D050"/>
  </sheetPr>
  <dimension ref="A1:AT45"/>
  <sheetViews>
    <sheetView zoomScaleNormal="100" workbookViewId="0">
      <selection activeCell="C36" sqref="C36"/>
    </sheetView>
  </sheetViews>
  <sheetFormatPr defaultRowHeight="14.4" x14ac:dyDescent="0.3"/>
  <cols>
    <col min="1" max="1" width="11" bestFit="1" customWidth="1"/>
    <col min="2" max="2" width="8.5546875" bestFit="1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3.6640625" bestFit="1" customWidth="1"/>
    <col min="17" max="17" width="22.6640625" customWidth="1"/>
  </cols>
  <sheetData>
    <row r="1" spans="1:46" ht="69.75" customHeight="1" thickBot="1" x14ac:dyDescent="0.6">
      <c r="A1" s="59" t="s">
        <v>31</v>
      </c>
      <c r="B1" s="60"/>
      <c r="C1" s="60"/>
      <c r="D1" s="60"/>
      <c r="E1" s="60"/>
      <c r="F1" s="60"/>
      <c r="G1" s="60"/>
      <c r="H1" s="61"/>
      <c r="I1" s="61"/>
      <c r="J1" s="60"/>
      <c r="K1" s="60"/>
      <c r="L1" s="60"/>
      <c r="M1" s="60"/>
      <c r="N1" s="60"/>
      <c r="O1" s="60"/>
      <c r="P1" s="60"/>
      <c r="Q1" s="6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3" t="s">
        <v>0</v>
      </c>
      <c r="B2" s="65" t="s">
        <v>34</v>
      </c>
      <c r="C2" s="66"/>
      <c r="D2" s="67" t="s">
        <v>1</v>
      </c>
      <c r="E2" s="68"/>
      <c r="F2" s="69" t="s">
        <v>2</v>
      </c>
      <c r="G2" s="70"/>
      <c r="H2" s="71" t="s">
        <v>3</v>
      </c>
      <c r="I2" s="72"/>
      <c r="J2" s="73" t="s">
        <v>4</v>
      </c>
      <c r="K2" s="70"/>
      <c r="L2" s="74" t="s">
        <v>5</v>
      </c>
      <c r="M2" s="70"/>
      <c r="N2" s="2" t="s">
        <v>6</v>
      </c>
      <c r="O2" s="74" t="s">
        <v>7</v>
      </c>
      <c r="P2" s="75"/>
      <c r="Q2" s="76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4"/>
      <c r="B3" s="4" t="s">
        <v>9</v>
      </c>
      <c r="C3" s="5" t="s">
        <v>10</v>
      </c>
      <c r="D3" s="6" t="s">
        <v>11</v>
      </c>
      <c r="E3" s="6" t="s">
        <v>21</v>
      </c>
      <c r="F3" s="29" t="s">
        <v>12</v>
      </c>
      <c r="G3" s="30" t="s">
        <v>22</v>
      </c>
      <c r="H3" s="7" t="s">
        <v>13</v>
      </c>
      <c r="I3" s="7" t="s">
        <v>14</v>
      </c>
      <c r="J3" s="8" t="s">
        <v>15</v>
      </c>
      <c r="K3" s="8" t="s">
        <v>23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6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5">
        <v>45261</v>
      </c>
      <c r="B4" s="17">
        <f>C4*1000</f>
        <v>14670</v>
      </c>
      <c r="C4" s="49">
        <v>14.67</v>
      </c>
      <c r="D4" s="49">
        <v>7.23</v>
      </c>
      <c r="E4" s="49">
        <v>7.87</v>
      </c>
      <c r="F4" s="35">
        <v>155</v>
      </c>
      <c r="G4" s="35">
        <v>19</v>
      </c>
      <c r="H4" s="35">
        <v>300</v>
      </c>
      <c r="I4" s="35">
        <v>40</v>
      </c>
      <c r="J4" s="35">
        <v>250</v>
      </c>
      <c r="K4" s="35">
        <v>27</v>
      </c>
      <c r="L4" s="35" t="s">
        <v>29</v>
      </c>
      <c r="M4" s="35">
        <v>500</v>
      </c>
      <c r="N4" s="35">
        <v>0.2</v>
      </c>
      <c r="O4" s="49">
        <v>23.03</v>
      </c>
      <c r="P4" s="35">
        <v>1400000</v>
      </c>
      <c r="Q4" s="43"/>
    </row>
    <row r="5" spans="1:46" x14ac:dyDescent="0.3">
      <c r="A5" s="37">
        <v>45262</v>
      </c>
      <c r="B5" s="17">
        <f>C5*1000</f>
        <v>14580</v>
      </c>
      <c r="C5" s="31">
        <v>14.58</v>
      </c>
      <c r="D5" s="31">
        <v>7.16</v>
      </c>
      <c r="E5" s="31">
        <v>7.89</v>
      </c>
      <c r="F5" s="17">
        <v>160</v>
      </c>
      <c r="G5" s="17">
        <v>20</v>
      </c>
      <c r="H5" s="17">
        <v>304</v>
      </c>
      <c r="I5" s="17">
        <v>36</v>
      </c>
      <c r="J5" s="17">
        <v>220</v>
      </c>
      <c r="K5" s="17">
        <v>20</v>
      </c>
      <c r="L5" s="17" t="s">
        <v>29</v>
      </c>
      <c r="M5" s="17">
        <v>400</v>
      </c>
      <c r="N5" s="17">
        <v>0.3</v>
      </c>
      <c r="O5" s="31">
        <v>24.53</v>
      </c>
      <c r="P5" s="17">
        <v>1300000</v>
      </c>
      <c r="Q5" s="46"/>
    </row>
    <row r="6" spans="1:46" x14ac:dyDescent="0.3">
      <c r="A6" s="37">
        <v>45263</v>
      </c>
      <c r="B6" s="17">
        <f t="shared" ref="B6:B34" si="0">C6*1000</f>
        <v>15670</v>
      </c>
      <c r="C6" s="31">
        <v>15.67</v>
      </c>
      <c r="D6" s="31">
        <v>7.19</v>
      </c>
      <c r="E6" s="31">
        <v>7.89</v>
      </c>
      <c r="F6" s="17">
        <v>165</v>
      </c>
      <c r="G6" s="17">
        <v>19</v>
      </c>
      <c r="H6" s="17">
        <v>308</v>
      </c>
      <c r="I6" s="17">
        <v>40</v>
      </c>
      <c r="J6" s="17">
        <v>250</v>
      </c>
      <c r="K6" s="17">
        <v>28</v>
      </c>
      <c r="L6" s="17" t="s">
        <v>29</v>
      </c>
      <c r="M6" s="17">
        <v>600</v>
      </c>
      <c r="N6" s="17">
        <v>0.3</v>
      </c>
      <c r="O6" s="31">
        <v>24.29</v>
      </c>
      <c r="P6" s="17">
        <v>1700000</v>
      </c>
      <c r="Q6" s="46"/>
    </row>
    <row r="7" spans="1:46" x14ac:dyDescent="0.3">
      <c r="A7" s="37">
        <v>45264</v>
      </c>
      <c r="B7" s="17">
        <f t="shared" si="0"/>
        <v>14000</v>
      </c>
      <c r="C7" s="31">
        <v>14</v>
      </c>
      <c r="D7" s="31">
        <v>7.23</v>
      </c>
      <c r="E7" s="31">
        <v>7.87</v>
      </c>
      <c r="F7" s="17">
        <v>160</v>
      </c>
      <c r="G7" s="17">
        <v>20</v>
      </c>
      <c r="H7" s="17">
        <v>316</v>
      </c>
      <c r="I7" s="17">
        <v>36</v>
      </c>
      <c r="J7" s="17">
        <v>242</v>
      </c>
      <c r="K7" s="17">
        <v>27</v>
      </c>
      <c r="L7" s="17" t="s">
        <v>29</v>
      </c>
      <c r="M7" s="17">
        <v>400</v>
      </c>
      <c r="N7" s="17">
        <v>0.2</v>
      </c>
      <c r="O7" s="31">
        <v>23.9</v>
      </c>
      <c r="P7" s="17">
        <v>1300000</v>
      </c>
      <c r="Q7" s="46"/>
    </row>
    <row r="8" spans="1:46" x14ac:dyDescent="0.3">
      <c r="A8" s="37">
        <v>45265</v>
      </c>
      <c r="B8" s="17">
        <f t="shared" si="0"/>
        <v>16079.999999999998</v>
      </c>
      <c r="C8" s="31">
        <v>16.079999999999998</v>
      </c>
      <c r="D8" s="31">
        <v>7.3</v>
      </c>
      <c r="E8" s="31">
        <v>7.91</v>
      </c>
      <c r="F8" s="17">
        <v>155</v>
      </c>
      <c r="G8" s="17">
        <v>19</v>
      </c>
      <c r="H8" s="17">
        <v>304</v>
      </c>
      <c r="I8" s="17">
        <v>40</v>
      </c>
      <c r="J8" s="17">
        <v>210</v>
      </c>
      <c r="K8" s="17">
        <v>16</v>
      </c>
      <c r="L8" s="17" t="s">
        <v>29</v>
      </c>
      <c r="M8" s="17">
        <v>600</v>
      </c>
      <c r="N8" s="17">
        <v>0.3</v>
      </c>
      <c r="O8" s="31">
        <v>24.29</v>
      </c>
      <c r="P8" s="17">
        <v>1400000</v>
      </c>
      <c r="Q8" s="46"/>
    </row>
    <row r="9" spans="1:46" x14ac:dyDescent="0.3">
      <c r="A9" s="37">
        <v>45266</v>
      </c>
      <c r="B9" s="17">
        <f t="shared" si="0"/>
        <v>14700</v>
      </c>
      <c r="C9" s="31">
        <v>14.7</v>
      </c>
      <c r="D9" s="31">
        <v>7.49</v>
      </c>
      <c r="E9" s="31">
        <v>7.9</v>
      </c>
      <c r="F9" s="17">
        <v>160</v>
      </c>
      <c r="G9" s="17">
        <v>20</v>
      </c>
      <c r="H9" s="17">
        <v>296</v>
      </c>
      <c r="I9" s="17">
        <v>36</v>
      </c>
      <c r="J9" s="17">
        <v>220</v>
      </c>
      <c r="K9" s="17">
        <v>12</v>
      </c>
      <c r="L9" s="17" t="s">
        <v>29</v>
      </c>
      <c r="M9" s="17">
        <v>500</v>
      </c>
      <c r="N9" s="17">
        <v>0.2</v>
      </c>
      <c r="O9" s="31">
        <v>22.82</v>
      </c>
      <c r="P9" s="17">
        <v>1700000</v>
      </c>
      <c r="Q9" s="46"/>
    </row>
    <row r="10" spans="1:46" x14ac:dyDescent="0.3">
      <c r="A10" s="37">
        <v>45267</v>
      </c>
      <c r="B10" s="17">
        <f t="shared" si="0"/>
        <v>15000</v>
      </c>
      <c r="C10" s="31">
        <v>15</v>
      </c>
      <c r="D10" s="31">
        <v>7.5</v>
      </c>
      <c r="E10" s="31">
        <v>7.9</v>
      </c>
      <c r="F10" s="17">
        <v>155</v>
      </c>
      <c r="G10" s="17">
        <v>19</v>
      </c>
      <c r="H10" s="17">
        <v>312</v>
      </c>
      <c r="I10" s="17">
        <v>36</v>
      </c>
      <c r="J10" s="17">
        <v>235</v>
      </c>
      <c r="K10" s="17">
        <v>11</v>
      </c>
      <c r="L10" s="17" t="s">
        <v>29</v>
      </c>
      <c r="M10" s="17">
        <v>400</v>
      </c>
      <c r="N10" s="17">
        <v>0.2</v>
      </c>
      <c r="O10" s="31">
        <v>24.53</v>
      </c>
      <c r="P10" s="17">
        <v>1300000</v>
      </c>
      <c r="Q10" s="46"/>
    </row>
    <row r="11" spans="1:46" x14ac:dyDescent="0.3">
      <c r="A11" s="37">
        <v>45268</v>
      </c>
      <c r="B11" s="17">
        <f t="shared" si="0"/>
        <v>16410</v>
      </c>
      <c r="C11" s="31">
        <v>16.41</v>
      </c>
      <c r="D11" s="31">
        <v>7.38</v>
      </c>
      <c r="E11" s="31">
        <v>7.93</v>
      </c>
      <c r="F11" s="17">
        <v>155</v>
      </c>
      <c r="G11" s="17">
        <v>20</v>
      </c>
      <c r="H11" s="17">
        <v>296</v>
      </c>
      <c r="I11" s="17">
        <v>40</v>
      </c>
      <c r="J11" s="17">
        <v>245</v>
      </c>
      <c r="K11" s="17">
        <v>10</v>
      </c>
      <c r="L11" s="17" t="s">
        <v>29</v>
      </c>
      <c r="M11" s="17">
        <v>500</v>
      </c>
      <c r="N11" s="17">
        <v>0.3</v>
      </c>
      <c r="O11" s="31">
        <v>23.85</v>
      </c>
      <c r="P11" s="17">
        <v>1400000</v>
      </c>
      <c r="Q11" s="46"/>
    </row>
    <row r="12" spans="1:46" x14ac:dyDescent="0.3">
      <c r="A12" s="37">
        <v>45269</v>
      </c>
      <c r="B12" s="17">
        <f t="shared" si="0"/>
        <v>15160</v>
      </c>
      <c r="C12" s="31">
        <v>15.16</v>
      </c>
      <c r="D12" s="31">
        <v>7.38</v>
      </c>
      <c r="E12" s="31">
        <v>7.91</v>
      </c>
      <c r="F12" s="17">
        <v>155</v>
      </c>
      <c r="G12" s="17">
        <v>18</v>
      </c>
      <c r="H12" s="17">
        <v>292</v>
      </c>
      <c r="I12" s="17">
        <v>36</v>
      </c>
      <c r="J12" s="17">
        <v>230</v>
      </c>
      <c r="K12" s="17">
        <v>14</v>
      </c>
      <c r="L12" s="17" t="s">
        <v>29</v>
      </c>
      <c r="M12" s="17">
        <v>600</v>
      </c>
      <c r="N12" s="17">
        <v>0.2</v>
      </c>
      <c r="O12" s="31">
        <v>23.98</v>
      </c>
      <c r="P12" s="17">
        <v>1700000</v>
      </c>
      <c r="Q12" s="46"/>
    </row>
    <row r="13" spans="1:46" x14ac:dyDescent="0.3">
      <c r="A13" s="37">
        <v>45270</v>
      </c>
      <c r="B13" s="17">
        <f t="shared" si="0"/>
        <v>16170.000000000002</v>
      </c>
      <c r="C13" s="31">
        <v>16.170000000000002</v>
      </c>
      <c r="D13" s="31">
        <v>7.55</v>
      </c>
      <c r="E13" s="31">
        <v>7.9</v>
      </c>
      <c r="F13" s="17">
        <v>155</v>
      </c>
      <c r="G13" s="17">
        <v>19</v>
      </c>
      <c r="H13" s="17">
        <v>304</v>
      </c>
      <c r="I13" s="17">
        <v>40</v>
      </c>
      <c r="J13" s="17">
        <v>229</v>
      </c>
      <c r="K13" s="17">
        <v>20</v>
      </c>
      <c r="L13" s="17" t="s">
        <v>29</v>
      </c>
      <c r="M13" s="17">
        <v>500</v>
      </c>
      <c r="N13" s="17">
        <v>0.2</v>
      </c>
      <c r="O13" s="31">
        <v>23.5</v>
      </c>
      <c r="P13" s="17">
        <v>1400000</v>
      </c>
      <c r="Q13" s="46"/>
    </row>
    <row r="14" spans="1:46" x14ac:dyDescent="0.3">
      <c r="A14" s="37">
        <v>45271</v>
      </c>
      <c r="B14" s="17">
        <f t="shared" si="0"/>
        <v>14100</v>
      </c>
      <c r="C14" s="31">
        <v>14.1</v>
      </c>
      <c r="D14" s="31">
        <v>7.55</v>
      </c>
      <c r="E14" s="31">
        <v>7.92</v>
      </c>
      <c r="F14" s="17">
        <v>155</v>
      </c>
      <c r="G14" s="17">
        <v>18</v>
      </c>
      <c r="H14" s="17">
        <v>300</v>
      </c>
      <c r="I14" s="17">
        <v>36</v>
      </c>
      <c r="J14" s="17">
        <v>218</v>
      </c>
      <c r="K14" s="17">
        <v>22</v>
      </c>
      <c r="L14" s="17" t="s">
        <v>29</v>
      </c>
      <c r="M14" s="17">
        <v>400</v>
      </c>
      <c r="N14" s="17">
        <v>0.3</v>
      </c>
      <c r="O14" s="31">
        <v>23.58</v>
      </c>
      <c r="P14" s="17">
        <v>1300000</v>
      </c>
      <c r="Q14" s="46"/>
    </row>
    <row r="15" spans="1:46" x14ac:dyDescent="0.3">
      <c r="A15" s="37">
        <v>45272</v>
      </c>
      <c r="B15" s="17">
        <f t="shared" si="0"/>
        <v>14360</v>
      </c>
      <c r="C15" s="31">
        <v>14.36</v>
      </c>
      <c r="D15" s="31">
        <v>7.5</v>
      </c>
      <c r="E15" s="31">
        <v>7.94</v>
      </c>
      <c r="F15" s="17">
        <v>160</v>
      </c>
      <c r="G15" s="17">
        <v>19</v>
      </c>
      <c r="H15" s="17">
        <v>296</v>
      </c>
      <c r="I15" s="17">
        <v>36</v>
      </c>
      <c r="J15" s="17">
        <v>225</v>
      </c>
      <c r="K15" s="17">
        <v>15</v>
      </c>
      <c r="L15" s="17" t="s">
        <v>29</v>
      </c>
      <c r="M15" s="17">
        <v>600</v>
      </c>
      <c r="N15" s="17">
        <v>0.2</v>
      </c>
      <c r="O15" s="31">
        <v>23.1</v>
      </c>
      <c r="P15" s="17">
        <v>1700000</v>
      </c>
      <c r="Q15" s="46"/>
    </row>
    <row r="16" spans="1:46" x14ac:dyDescent="0.3">
      <c r="A16" s="37">
        <v>45273</v>
      </c>
      <c r="B16" s="17">
        <f t="shared" si="0"/>
        <v>15570</v>
      </c>
      <c r="C16" s="31">
        <v>15.57</v>
      </c>
      <c r="D16" s="31">
        <v>7.56</v>
      </c>
      <c r="E16" s="31">
        <v>7.96</v>
      </c>
      <c r="F16" s="17">
        <v>160</v>
      </c>
      <c r="G16" s="17">
        <v>18</v>
      </c>
      <c r="H16" s="17">
        <v>304</v>
      </c>
      <c r="I16" s="17">
        <v>40</v>
      </c>
      <c r="J16" s="17">
        <v>255</v>
      </c>
      <c r="K16" s="17">
        <v>15</v>
      </c>
      <c r="L16" s="17" t="s">
        <v>29</v>
      </c>
      <c r="M16" s="17">
        <v>500</v>
      </c>
      <c r="N16" s="17">
        <v>0.2</v>
      </c>
      <c r="O16" s="31">
        <v>24.07</v>
      </c>
      <c r="P16" s="17">
        <v>1400000</v>
      </c>
      <c r="Q16" s="46"/>
    </row>
    <row r="17" spans="1:17" x14ac:dyDescent="0.3">
      <c r="A17" s="37">
        <v>45274</v>
      </c>
      <c r="B17" s="17">
        <f t="shared" si="0"/>
        <v>14690</v>
      </c>
      <c r="C17" s="31">
        <v>14.69</v>
      </c>
      <c r="D17" s="31">
        <v>7.65</v>
      </c>
      <c r="E17" s="31">
        <v>7.85</v>
      </c>
      <c r="F17" s="17">
        <v>165</v>
      </c>
      <c r="G17" s="17">
        <v>19</v>
      </c>
      <c r="H17" s="17">
        <v>288</v>
      </c>
      <c r="I17" s="17">
        <v>36</v>
      </c>
      <c r="J17" s="17">
        <v>285</v>
      </c>
      <c r="K17" s="17">
        <v>18</v>
      </c>
      <c r="L17" s="17" t="s">
        <v>29</v>
      </c>
      <c r="M17" s="17">
        <v>400</v>
      </c>
      <c r="N17" s="17">
        <v>0.3</v>
      </c>
      <c r="O17" s="31">
        <v>22.89</v>
      </c>
      <c r="P17" s="17">
        <v>1300000</v>
      </c>
      <c r="Q17" s="46"/>
    </row>
    <row r="18" spans="1:17" x14ac:dyDescent="0.3">
      <c r="A18" s="37">
        <v>45275</v>
      </c>
      <c r="B18" s="17">
        <f t="shared" si="0"/>
        <v>15500</v>
      </c>
      <c r="C18" s="31">
        <v>15.5</v>
      </c>
      <c r="D18" s="31">
        <v>7.64</v>
      </c>
      <c r="E18" s="31">
        <v>7.94</v>
      </c>
      <c r="F18" s="17">
        <v>160</v>
      </c>
      <c r="G18" s="17">
        <v>18</v>
      </c>
      <c r="H18" s="17">
        <v>304</v>
      </c>
      <c r="I18" s="17">
        <v>40</v>
      </c>
      <c r="J18" s="17">
        <v>260</v>
      </c>
      <c r="K18" s="17">
        <v>17</v>
      </c>
      <c r="L18" s="17" t="s">
        <v>29</v>
      </c>
      <c r="M18" s="17">
        <v>600</v>
      </c>
      <c r="N18" s="17">
        <v>0.2</v>
      </c>
      <c r="O18" s="31">
        <v>23.25</v>
      </c>
      <c r="P18" s="17">
        <v>1700000</v>
      </c>
      <c r="Q18" s="46"/>
    </row>
    <row r="19" spans="1:17" x14ac:dyDescent="0.3">
      <c r="A19" s="37">
        <v>45276</v>
      </c>
      <c r="B19" s="17">
        <f t="shared" si="0"/>
        <v>15900</v>
      </c>
      <c r="C19" s="31">
        <v>15.9</v>
      </c>
      <c r="D19" s="31">
        <v>7.57</v>
      </c>
      <c r="E19" s="31">
        <v>7.95</v>
      </c>
      <c r="F19" s="17">
        <v>155</v>
      </c>
      <c r="G19" s="17">
        <v>18</v>
      </c>
      <c r="H19" s="17">
        <v>292</v>
      </c>
      <c r="I19" s="17">
        <v>36</v>
      </c>
      <c r="J19" s="17">
        <v>245</v>
      </c>
      <c r="K19" s="17">
        <v>15</v>
      </c>
      <c r="L19" s="17" t="s">
        <v>29</v>
      </c>
      <c r="M19" s="17">
        <v>400</v>
      </c>
      <c r="N19" s="17">
        <v>0.3</v>
      </c>
      <c r="O19" s="31">
        <v>23.62</v>
      </c>
      <c r="P19" s="17">
        <v>1400000</v>
      </c>
      <c r="Q19" s="46"/>
    </row>
    <row r="20" spans="1:17" x14ac:dyDescent="0.3">
      <c r="A20" s="37">
        <v>45277</v>
      </c>
      <c r="B20" s="17">
        <f t="shared" si="0"/>
        <v>16430</v>
      </c>
      <c r="C20" s="31">
        <v>16.43</v>
      </c>
      <c r="D20" s="31">
        <v>7.52</v>
      </c>
      <c r="E20" s="31">
        <v>7.94</v>
      </c>
      <c r="F20" s="17">
        <v>155</v>
      </c>
      <c r="G20" s="17">
        <v>17</v>
      </c>
      <c r="H20" s="17">
        <v>288</v>
      </c>
      <c r="I20" s="17">
        <v>40</v>
      </c>
      <c r="J20" s="17">
        <v>240</v>
      </c>
      <c r="K20" s="17">
        <v>18</v>
      </c>
      <c r="L20" s="17" t="s">
        <v>29</v>
      </c>
      <c r="M20" s="17">
        <v>400</v>
      </c>
      <c r="N20" s="17">
        <v>0.2</v>
      </c>
      <c r="O20" s="31">
        <v>22.93</v>
      </c>
      <c r="P20" s="17">
        <v>1700000</v>
      </c>
      <c r="Q20" s="46"/>
    </row>
    <row r="21" spans="1:17" x14ac:dyDescent="0.3">
      <c r="A21" s="37">
        <v>45278</v>
      </c>
      <c r="B21" s="17">
        <f t="shared" si="0"/>
        <v>15500</v>
      </c>
      <c r="C21" s="31">
        <v>15.5</v>
      </c>
      <c r="D21" s="31">
        <v>7.48</v>
      </c>
      <c r="E21" s="31">
        <v>7.93</v>
      </c>
      <c r="F21" s="17">
        <v>150</v>
      </c>
      <c r="G21" s="17">
        <v>18</v>
      </c>
      <c r="H21" s="17">
        <v>284</v>
      </c>
      <c r="I21" s="17">
        <v>36</v>
      </c>
      <c r="J21" s="17">
        <v>242</v>
      </c>
      <c r="K21" s="17">
        <v>24</v>
      </c>
      <c r="L21" s="17" t="s">
        <v>29</v>
      </c>
      <c r="M21" s="17">
        <v>500</v>
      </c>
      <c r="N21" s="17">
        <v>0.3</v>
      </c>
      <c r="O21" s="31">
        <v>23.72</v>
      </c>
      <c r="P21" s="17">
        <v>1300000</v>
      </c>
      <c r="Q21" s="46"/>
    </row>
    <row r="22" spans="1:17" x14ac:dyDescent="0.3">
      <c r="A22" s="37">
        <v>45279</v>
      </c>
      <c r="B22" s="17">
        <f t="shared" si="0"/>
        <v>15740</v>
      </c>
      <c r="C22" s="31">
        <v>15.74</v>
      </c>
      <c r="D22" s="31">
        <v>7.54</v>
      </c>
      <c r="E22" s="31">
        <v>7.93</v>
      </c>
      <c r="F22" s="17">
        <v>155</v>
      </c>
      <c r="G22" s="17">
        <v>17</v>
      </c>
      <c r="H22" s="17">
        <v>252</v>
      </c>
      <c r="I22" s="17">
        <v>28</v>
      </c>
      <c r="J22" s="17">
        <v>202</v>
      </c>
      <c r="K22" s="17">
        <v>17</v>
      </c>
      <c r="L22" s="17" t="s">
        <v>29</v>
      </c>
      <c r="M22" s="17">
        <v>600</v>
      </c>
      <c r="N22" s="17">
        <v>0.2</v>
      </c>
      <c r="O22" s="31">
        <v>22</v>
      </c>
      <c r="P22" s="17">
        <v>1700000</v>
      </c>
      <c r="Q22" s="46"/>
    </row>
    <row r="23" spans="1:17" x14ac:dyDescent="0.3">
      <c r="A23" s="37">
        <v>45280</v>
      </c>
      <c r="B23" s="17">
        <f t="shared" si="0"/>
        <v>16100.000000000002</v>
      </c>
      <c r="C23" s="31">
        <v>16.100000000000001</v>
      </c>
      <c r="D23" s="31">
        <v>7.46</v>
      </c>
      <c r="E23" s="31">
        <v>7.95</v>
      </c>
      <c r="F23" s="17">
        <v>160</v>
      </c>
      <c r="G23" s="17">
        <v>18</v>
      </c>
      <c r="H23" s="17">
        <v>280</v>
      </c>
      <c r="I23" s="17">
        <v>36</v>
      </c>
      <c r="J23" s="17">
        <v>250</v>
      </c>
      <c r="K23" s="17">
        <v>15</v>
      </c>
      <c r="L23" s="17" t="s">
        <v>29</v>
      </c>
      <c r="M23" s="17">
        <v>500</v>
      </c>
      <c r="N23" s="17">
        <v>0.2</v>
      </c>
      <c r="O23" s="31">
        <v>23.3</v>
      </c>
      <c r="P23" s="17">
        <v>1400000</v>
      </c>
      <c r="Q23" s="46"/>
    </row>
    <row r="24" spans="1:17" x14ac:dyDescent="0.3">
      <c r="A24" s="37">
        <v>45281</v>
      </c>
      <c r="B24" s="17">
        <f t="shared" si="0"/>
        <v>15050</v>
      </c>
      <c r="C24" s="31">
        <v>15.05</v>
      </c>
      <c r="D24" s="31">
        <v>7.48</v>
      </c>
      <c r="E24" s="31">
        <v>7.96</v>
      </c>
      <c r="F24" s="17">
        <v>165</v>
      </c>
      <c r="G24" s="17">
        <v>17</v>
      </c>
      <c r="H24" s="17">
        <v>300</v>
      </c>
      <c r="I24" s="17">
        <v>40</v>
      </c>
      <c r="J24" s="17">
        <v>248</v>
      </c>
      <c r="K24" s="17">
        <v>16</v>
      </c>
      <c r="L24" s="17" t="s">
        <v>29</v>
      </c>
      <c r="M24" s="17">
        <v>600</v>
      </c>
      <c r="N24" s="17">
        <v>0.3</v>
      </c>
      <c r="O24" s="31">
        <v>22.25</v>
      </c>
      <c r="P24" s="17">
        <v>1700000</v>
      </c>
      <c r="Q24" s="46"/>
    </row>
    <row r="25" spans="1:17" x14ac:dyDescent="0.3">
      <c r="A25" s="37">
        <v>45282</v>
      </c>
      <c r="B25" s="17">
        <f t="shared" si="0"/>
        <v>15010</v>
      </c>
      <c r="C25" s="31">
        <v>15.01</v>
      </c>
      <c r="D25" s="31">
        <v>7.45</v>
      </c>
      <c r="E25" s="31">
        <v>7.96</v>
      </c>
      <c r="F25" s="17">
        <v>160</v>
      </c>
      <c r="G25" s="17">
        <v>18</v>
      </c>
      <c r="H25" s="17">
        <v>296</v>
      </c>
      <c r="I25" s="17">
        <v>36</v>
      </c>
      <c r="J25" s="17">
        <v>235</v>
      </c>
      <c r="K25" s="17">
        <v>18</v>
      </c>
      <c r="L25" s="17" t="s">
        <v>29</v>
      </c>
      <c r="M25" s="17">
        <v>500</v>
      </c>
      <c r="N25" s="17">
        <v>0.2</v>
      </c>
      <c r="O25" s="31">
        <v>23.79</v>
      </c>
      <c r="P25" s="17">
        <v>1400000</v>
      </c>
      <c r="Q25" s="46"/>
    </row>
    <row r="26" spans="1:17" x14ac:dyDescent="0.3">
      <c r="A26" s="37">
        <v>45283</v>
      </c>
      <c r="B26" s="17">
        <f t="shared" si="0"/>
        <v>14360</v>
      </c>
      <c r="C26" s="31">
        <v>14.36</v>
      </c>
      <c r="D26" s="31">
        <v>7.43</v>
      </c>
      <c r="E26" s="31">
        <v>7.95</v>
      </c>
      <c r="F26" s="17">
        <v>165</v>
      </c>
      <c r="G26" s="17">
        <v>19</v>
      </c>
      <c r="H26" s="17">
        <v>304</v>
      </c>
      <c r="I26" s="17">
        <v>36</v>
      </c>
      <c r="J26" s="17">
        <v>270</v>
      </c>
      <c r="K26" s="17">
        <v>17</v>
      </c>
      <c r="L26" s="17" t="s">
        <v>29</v>
      </c>
      <c r="M26" s="17">
        <v>600</v>
      </c>
      <c r="N26" s="17">
        <v>0.3</v>
      </c>
      <c r="O26" s="31">
        <v>22.57</v>
      </c>
      <c r="P26" s="17">
        <v>1300000</v>
      </c>
      <c r="Q26" s="46"/>
    </row>
    <row r="27" spans="1:17" x14ac:dyDescent="0.3">
      <c r="A27" s="37">
        <v>45284</v>
      </c>
      <c r="B27" s="17">
        <f t="shared" si="0"/>
        <v>16320</v>
      </c>
      <c r="C27" s="31">
        <v>16.32</v>
      </c>
      <c r="D27" s="31">
        <v>7.43</v>
      </c>
      <c r="E27" s="31">
        <v>7.98</v>
      </c>
      <c r="F27" s="17">
        <v>160</v>
      </c>
      <c r="G27" s="17">
        <v>18</v>
      </c>
      <c r="H27" s="17">
        <v>312</v>
      </c>
      <c r="I27" s="17">
        <v>40</v>
      </c>
      <c r="J27" s="17">
        <v>275</v>
      </c>
      <c r="K27" s="17">
        <v>23</v>
      </c>
      <c r="L27" s="17" t="s">
        <v>29</v>
      </c>
      <c r="M27" s="17">
        <v>400</v>
      </c>
      <c r="N27" s="17">
        <v>0.2</v>
      </c>
      <c r="O27" s="31">
        <v>23.29</v>
      </c>
      <c r="P27" s="17">
        <v>1700000</v>
      </c>
      <c r="Q27" s="46"/>
    </row>
    <row r="28" spans="1:17" x14ac:dyDescent="0.3">
      <c r="A28" s="37">
        <v>45285</v>
      </c>
      <c r="B28" s="17">
        <f t="shared" si="0"/>
        <v>15330</v>
      </c>
      <c r="C28" s="31">
        <v>15.33</v>
      </c>
      <c r="D28" s="31">
        <v>7.45</v>
      </c>
      <c r="E28" s="31">
        <v>7.95</v>
      </c>
      <c r="F28" s="17">
        <v>155</v>
      </c>
      <c r="G28" s="17">
        <v>17</v>
      </c>
      <c r="H28" s="17">
        <v>288</v>
      </c>
      <c r="I28" s="17">
        <v>36</v>
      </c>
      <c r="J28" s="17">
        <v>272</v>
      </c>
      <c r="K28" s="17">
        <v>24</v>
      </c>
      <c r="L28" s="17" t="s">
        <v>29</v>
      </c>
      <c r="M28" s="17">
        <v>500</v>
      </c>
      <c r="N28" s="17">
        <v>0.3</v>
      </c>
      <c r="O28" s="31">
        <v>22.49</v>
      </c>
      <c r="P28" s="17">
        <v>1300000</v>
      </c>
      <c r="Q28" s="46"/>
    </row>
    <row r="29" spans="1:17" x14ac:dyDescent="0.3">
      <c r="A29" s="37">
        <v>45286</v>
      </c>
      <c r="B29" s="17">
        <f t="shared" si="0"/>
        <v>15200</v>
      </c>
      <c r="C29" s="31">
        <v>15.2</v>
      </c>
      <c r="D29" s="31">
        <v>7.4</v>
      </c>
      <c r="E29" s="31">
        <v>7.97</v>
      </c>
      <c r="F29" s="17">
        <v>160</v>
      </c>
      <c r="G29" s="17">
        <v>18</v>
      </c>
      <c r="H29" s="17">
        <v>292</v>
      </c>
      <c r="I29" s="17">
        <v>36</v>
      </c>
      <c r="J29" s="17">
        <v>260</v>
      </c>
      <c r="K29" s="17">
        <v>15</v>
      </c>
      <c r="L29" s="17" t="s">
        <v>29</v>
      </c>
      <c r="M29" s="17">
        <v>600</v>
      </c>
      <c r="N29" s="17">
        <v>0.2</v>
      </c>
      <c r="O29" s="31">
        <v>23.65</v>
      </c>
      <c r="P29" s="17">
        <v>1400000</v>
      </c>
      <c r="Q29" s="46"/>
    </row>
    <row r="30" spans="1:17" x14ac:dyDescent="0.3">
      <c r="A30" s="37">
        <v>45287</v>
      </c>
      <c r="B30" s="17">
        <f t="shared" si="0"/>
        <v>15710</v>
      </c>
      <c r="C30" s="31">
        <v>15.71</v>
      </c>
      <c r="D30" s="31">
        <v>7.38</v>
      </c>
      <c r="E30" s="31">
        <v>7.87</v>
      </c>
      <c r="F30" s="17">
        <v>155</v>
      </c>
      <c r="G30" s="17">
        <v>18</v>
      </c>
      <c r="H30" s="17">
        <v>304</v>
      </c>
      <c r="I30" s="17">
        <v>40</v>
      </c>
      <c r="J30" s="17">
        <v>279</v>
      </c>
      <c r="K30" s="17">
        <v>16</v>
      </c>
      <c r="L30" s="17" t="s">
        <v>29</v>
      </c>
      <c r="M30" s="17">
        <v>400</v>
      </c>
      <c r="N30" s="17">
        <v>0.3</v>
      </c>
      <c r="O30" s="31">
        <v>24.17</v>
      </c>
      <c r="P30" s="17">
        <v>1300000</v>
      </c>
      <c r="Q30" s="46"/>
    </row>
    <row r="31" spans="1:17" x14ac:dyDescent="0.3">
      <c r="A31" s="37">
        <v>45288</v>
      </c>
      <c r="B31" s="17">
        <f t="shared" si="0"/>
        <v>15110</v>
      </c>
      <c r="C31" s="31">
        <v>15.11</v>
      </c>
      <c r="D31" s="31">
        <v>7.45</v>
      </c>
      <c r="E31" s="31">
        <v>7.79</v>
      </c>
      <c r="F31" s="17">
        <v>160</v>
      </c>
      <c r="G31" s="17">
        <v>19</v>
      </c>
      <c r="H31" s="17">
        <v>316</v>
      </c>
      <c r="I31" s="17">
        <v>36</v>
      </c>
      <c r="J31" s="17">
        <v>276</v>
      </c>
      <c r="K31" s="17">
        <v>17</v>
      </c>
      <c r="L31" s="17" t="s">
        <v>29</v>
      </c>
      <c r="M31" s="17">
        <v>600</v>
      </c>
      <c r="N31" s="17">
        <v>0.2</v>
      </c>
      <c r="O31" s="31">
        <v>23.92</v>
      </c>
      <c r="P31" s="17">
        <v>1700000</v>
      </c>
      <c r="Q31" s="46"/>
    </row>
    <row r="32" spans="1:17" x14ac:dyDescent="0.3">
      <c r="A32" s="37">
        <v>45289</v>
      </c>
      <c r="B32" s="17">
        <f t="shared" si="0"/>
        <v>19320</v>
      </c>
      <c r="C32" s="31">
        <v>19.32</v>
      </c>
      <c r="D32" s="31">
        <v>7.38</v>
      </c>
      <c r="E32" s="31">
        <v>7.77</v>
      </c>
      <c r="F32" s="17">
        <v>150</v>
      </c>
      <c r="G32" s="17">
        <v>18</v>
      </c>
      <c r="H32" s="17">
        <v>292</v>
      </c>
      <c r="I32" s="17">
        <v>36</v>
      </c>
      <c r="J32" s="17">
        <v>279</v>
      </c>
      <c r="K32" s="17">
        <v>16</v>
      </c>
      <c r="L32" s="17" t="s">
        <v>29</v>
      </c>
      <c r="M32" s="17">
        <v>400</v>
      </c>
      <c r="N32" s="17">
        <v>0.3</v>
      </c>
      <c r="O32" s="31">
        <v>22.66</v>
      </c>
      <c r="P32" s="17">
        <v>1300000</v>
      </c>
      <c r="Q32" s="46"/>
    </row>
    <row r="33" spans="1:17" x14ac:dyDescent="0.3">
      <c r="A33" s="37">
        <v>45290</v>
      </c>
      <c r="B33" s="17">
        <f t="shared" si="0"/>
        <v>20620</v>
      </c>
      <c r="C33" s="31">
        <v>20.62</v>
      </c>
      <c r="D33" s="31">
        <v>7.37</v>
      </c>
      <c r="E33" s="31">
        <v>7.75</v>
      </c>
      <c r="F33" s="17">
        <v>155</v>
      </c>
      <c r="G33" s="17">
        <v>19</v>
      </c>
      <c r="H33" s="17">
        <v>276</v>
      </c>
      <c r="I33" s="17">
        <v>40</v>
      </c>
      <c r="J33" s="17">
        <v>280</v>
      </c>
      <c r="K33" s="17">
        <v>17</v>
      </c>
      <c r="L33" s="17" t="s">
        <v>29</v>
      </c>
      <c r="M33" s="17">
        <v>600</v>
      </c>
      <c r="N33" s="17">
        <v>0.2</v>
      </c>
      <c r="O33" s="31">
        <v>24.2</v>
      </c>
      <c r="P33" s="17">
        <v>1700000</v>
      </c>
      <c r="Q33" s="46"/>
    </row>
    <row r="34" spans="1:17" ht="15" thickBot="1" x14ac:dyDescent="0.35">
      <c r="A34" s="47">
        <v>45291</v>
      </c>
      <c r="B34" s="16">
        <f t="shared" si="0"/>
        <v>18160</v>
      </c>
      <c r="C34" s="51">
        <v>18.16</v>
      </c>
      <c r="D34" s="51">
        <v>7.34</v>
      </c>
      <c r="E34" s="51">
        <v>7.74</v>
      </c>
      <c r="F34" s="16">
        <v>150</v>
      </c>
      <c r="G34" s="16">
        <v>18</v>
      </c>
      <c r="H34" s="16">
        <v>280</v>
      </c>
      <c r="I34" s="16">
        <v>36</v>
      </c>
      <c r="J34" s="16">
        <v>290</v>
      </c>
      <c r="K34" s="16">
        <v>17</v>
      </c>
      <c r="L34" s="16" t="s">
        <v>29</v>
      </c>
      <c r="M34" s="16">
        <v>400</v>
      </c>
      <c r="N34" s="16">
        <v>0.3</v>
      </c>
      <c r="O34" s="51">
        <v>23.19</v>
      </c>
      <c r="P34" s="16">
        <v>1300000</v>
      </c>
      <c r="Q34" s="44"/>
    </row>
    <row r="35" spans="1:17" ht="15" thickBot="1" x14ac:dyDescent="0.35">
      <c r="A35" s="10" t="s">
        <v>24</v>
      </c>
      <c r="B35" s="11">
        <f>AVERAGE(B4:B34)</f>
        <v>15694.193548387097</v>
      </c>
      <c r="C35" s="11">
        <f t="shared" ref="C35:P35" si="1">AVERAGE(C4:C34)</f>
        <v>15.694193548387096</v>
      </c>
      <c r="D35" s="11">
        <f t="shared" si="1"/>
        <v>7.4335483870967733</v>
      </c>
      <c r="E35" s="11">
        <f t="shared" si="1"/>
        <v>7.9022580645161291</v>
      </c>
      <c r="F35" s="11">
        <f t="shared" si="1"/>
        <v>157.58064516129033</v>
      </c>
      <c r="G35" s="11">
        <f t="shared" si="1"/>
        <v>18.451612903225808</v>
      </c>
      <c r="H35" s="11">
        <f t="shared" si="1"/>
        <v>296.12903225806451</v>
      </c>
      <c r="I35" s="11">
        <f t="shared" si="1"/>
        <v>37.29032258064516</v>
      </c>
      <c r="J35" s="11">
        <f t="shared" si="1"/>
        <v>248.93548387096774</v>
      </c>
      <c r="K35" s="11">
        <f t="shared" si="1"/>
        <v>17.967741935483872</v>
      </c>
      <c r="L35" s="11"/>
      <c r="M35" s="34">
        <f t="shared" si="1"/>
        <v>500</v>
      </c>
      <c r="N35" s="11">
        <f t="shared" si="1"/>
        <v>0.24516129032258066</v>
      </c>
      <c r="O35" s="11">
        <f t="shared" si="1"/>
        <v>23.463225806451614</v>
      </c>
      <c r="P35" s="11">
        <f t="shared" si="1"/>
        <v>1470967.7419354839</v>
      </c>
      <c r="Q35" s="18"/>
    </row>
    <row r="36" spans="1:17" x14ac:dyDescent="0.3">
      <c r="C36" s="13">
        <f>SUM(C4:C34)</f>
        <v>486.52</v>
      </c>
    </row>
    <row r="41" spans="1:17" ht="40.799999999999997" customHeight="1" x14ac:dyDescent="0.3">
      <c r="A41" s="58" t="s">
        <v>25</v>
      </c>
      <c r="B41" s="58"/>
      <c r="C41" s="57" t="s">
        <v>26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3" spans="1:17" x14ac:dyDescent="0.3">
      <c r="A43" s="12" t="s">
        <v>27</v>
      </c>
      <c r="B43" s="13">
        <f>MIN(B4:B34)</f>
        <v>14000</v>
      </c>
      <c r="C43" s="13">
        <f t="shared" ref="C43:P43" si="2">MIN(C4:C34)</f>
        <v>14</v>
      </c>
      <c r="D43" s="13">
        <f t="shared" si="2"/>
        <v>7.16</v>
      </c>
      <c r="E43" s="13">
        <f t="shared" si="2"/>
        <v>7.74</v>
      </c>
      <c r="F43" s="13">
        <f t="shared" si="2"/>
        <v>150</v>
      </c>
      <c r="G43" s="13">
        <f t="shared" si="2"/>
        <v>17</v>
      </c>
      <c r="H43" s="13">
        <f t="shared" si="2"/>
        <v>252</v>
      </c>
      <c r="I43" s="13">
        <f t="shared" si="2"/>
        <v>28</v>
      </c>
      <c r="J43" s="13">
        <f t="shared" si="2"/>
        <v>202</v>
      </c>
      <c r="K43" s="13">
        <f t="shared" si="2"/>
        <v>10</v>
      </c>
      <c r="L43" s="13"/>
      <c r="M43" s="13">
        <f t="shared" si="2"/>
        <v>400</v>
      </c>
      <c r="N43" s="13">
        <f t="shared" si="2"/>
        <v>0.2</v>
      </c>
      <c r="O43" s="13">
        <f t="shared" si="2"/>
        <v>22</v>
      </c>
      <c r="P43" s="13">
        <f t="shared" si="2"/>
        <v>1300000</v>
      </c>
      <c r="Q43" s="13"/>
    </row>
    <row r="44" spans="1:17" x14ac:dyDescent="0.3">
      <c r="A44" s="12"/>
    </row>
    <row r="45" spans="1:17" x14ac:dyDescent="0.3">
      <c r="A45" s="12" t="s">
        <v>28</v>
      </c>
      <c r="B45" s="13">
        <f>MAX(B4:B34)</f>
        <v>20620</v>
      </c>
      <c r="C45" s="13">
        <f t="shared" ref="C45:P45" si="3">MAX(C4:C34)</f>
        <v>20.62</v>
      </c>
      <c r="D45" s="13">
        <f t="shared" si="3"/>
        <v>7.65</v>
      </c>
      <c r="E45" s="13">
        <f t="shared" si="3"/>
        <v>7.98</v>
      </c>
      <c r="F45" s="13">
        <f t="shared" si="3"/>
        <v>165</v>
      </c>
      <c r="G45" s="13">
        <f t="shared" si="3"/>
        <v>20</v>
      </c>
      <c r="H45" s="13">
        <f t="shared" si="3"/>
        <v>316</v>
      </c>
      <c r="I45" s="13">
        <f t="shared" si="3"/>
        <v>40</v>
      </c>
      <c r="J45" s="13">
        <f t="shared" si="3"/>
        <v>290</v>
      </c>
      <c r="K45" s="13">
        <f t="shared" si="3"/>
        <v>28</v>
      </c>
      <c r="L45" s="13"/>
      <c r="M45" s="13">
        <f t="shared" si="3"/>
        <v>600</v>
      </c>
      <c r="N45" s="13">
        <f t="shared" si="3"/>
        <v>0.3</v>
      </c>
      <c r="O45" s="13">
        <f t="shared" si="3"/>
        <v>24.53</v>
      </c>
      <c r="P45" s="13">
        <f t="shared" si="3"/>
        <v>1700000</v>
      </c>
      <c r="Q45" s="13"/>
    </row>
  </sheetData>
  <mergeCells count="12"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1:Q41"/>
  </mergeCells>
  <pageMargins left="0.7" right="0.7" top="0.75" bottom="0.75" header="0.3" footer="0.3"/>
  <pageSetup paperSize="9" scale="71" orientation="landscape" horizontalDpi="300" r:id="rId1"/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1431-CE13-4A59-AC42-C75073563E32}">
  <sheetPr>
    <tabColor rgb="FF92D050"/>
  </sheetPr>
  <dimension ref="A1:AT45"/>
  <sheetViews>
    <sheetView tabSelected="1" zoomScaleNormal="100" workbookViewId="0">
      <selection activeCell="Q4" sqref="Q4:Q34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40.44140625" customWidth="1"/>
  </cols>
  <sheetData>
    <row r="1" spans="1:46" ht="69.75" customHeight="1" thickBot="1" x14ac:dyDescent="0.6">
      <c r="A1" s="59" t="s">
        <v>32</v>
      </c>
      <c r="B1" s="60"/>
      <c r="C1" s="60"/>
      <c r="D1" s="60"/>
      <c r="E1" s="60"/>
      <c r="F1" s="60"/>
      <c r="G1" s="60"/>
      <c r="H1" s="61"/>
      <c r="I1" s="61"/>
      <c r="J1" s="60"/>
      <c r="K1" s="60"/>
      <c r="L1" s="60"/>
      <c r="M1" s="60"/>
      <c r="N1" s="60"/>
      <c r="O1" s="60"/>
      <c r="P1" s="60"/>
      <c r="Q1" s="6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3" t="s">
        <v>0</v>
      </c>
      <c r="B2" s="65" t="s">
        <v>33</v>
      </c>
      <c r="C2" s="66"/>
      <c r="D2" s="67" t="s">
        <v>1</v>
      </c>
      <c r="E2" s="68"/>
      <c r="F2" s="69" t="s">
        <v>2</v>
      </c>
      <c r="G2" s="70"/>
      <c r="H2" s="71" t="s">
        <v>3</v>
      </c>
      <c r="I2" s="72"/>
      <c r="J2" s="73" t="s">
        <v>4</v>
      </c>
      <c r="K2" s="70"/>
      <c r="L2" s="74" t="s">
        <v>5</v>
      </c>
      <c r="M2" s="70"/>
      <c r="N2" s="2" t="s">
        <v>6</v>
      </c>
      <c r="O2" s="74" t="s">
        <v>7</v>
      </c>
      <c r="P2" s="75"/>
      <c r="Q2" s="76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4"/>
      <c r="B3" s="4" t="s">
        <v>9</v>
      </c>
      <c r="C3" s="5" t="s">
        <v>10</v>
      </c>
      <c r="D3" s="6" t="s">
        <v>11</v>
      </c>
      <c r="E3" s="6" t="s">
        <v>21</v>
      </c>
      <c r="F3" s="29" t="s">
        <v>12</v>
      </c>
      <c r="G3" s="30" t="s">
        <v>22</v>
      </c>
      <c r="H3" s="7" t="s">
        <v>13</v>
      </c>
      <c r="I3" s="7" t="s">
        <v>14</v>
      </c>
      <c r="J3" s="8" t="s">
        <v>15</v>
      </c>
      <c r="K3" s="8" t="s">
        <v>23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6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5">
        <v>45261</v>
      </c>
      <c r="B4" s="28">
        <f>C4*1000</f>
        <v>12010</v>
      </c>
      <c r="C4" s="50">
        <v>12.01</v>
      </c>
      <c r="D4" s="50">
        <v>7.83</v>
      </c>
      <c r="E4" s="50">
        <v>7.9</v>
      </c>
      <c r="F4" s="28">
        <v>160</v>
      </c>
      <c r="G4" s="28">
        <v>17</v>
      </c>
      <c r="H4" s="28">
        <v>346</v>
      </c>
      <c r="I4" s="28">
        <v>40</v>
      </c>
      <c r="J4" s="28">
        <v>316</v>
      </c>
      <c r="K4" s="28">
        <v>17</v>
      </c>
      <c r="L4" s="28" t="s">
        <v>29</v>
      </c>
      <c r="M4" s="28">
        <v>400</v>
      </c>
      <c r="N4" s="28">
        <v>0.3</v>
      </c>
      <c r="O4" s="50">
        <v>23.82</v>
      </c>
      <c r="P4" s="28">
        <v>1300000</v>
      </c>
      <c r="Q4" s="78" t="s">
        <v>36</v>
      </c>
    </row>
    <row r="5" spans="1:46" x14ac:dyDescent="0.3">
      <c r="A5" s="37">
        <v>45262</v>
      </c>
      <c r="B5" s="16">
        <f t="shared" ref="B5:B34" si="0">C5*1000</f>
        <v>10820</v>
      </c>
      <c r="C5" s="31">
        <v>10.82</v>
      </c>
      <c r="D5" s="51">
        <v>7.61</v>
      </c>
      <c r="E5" s="51">
        <v>7.76</v>
      </c>
      <c r="F5" s="16">
        <v>155</v>
      </c>
      <c r="G5" s="16">
        <v>14</v>
      </c>
      <c r="H5" s="16">
        <v>342</v>
      </c>
      <c r="I5" s="16">
        <v>44</v>
      </c>
      <c r="J5" s="16">
        <v>314</v>
      </c>
      <c r="K5" s="16">
        <v>18</v>
      </c>
      <c r="L5" s="17" t="s">
        <v>29</v>
      </c>
      <c r="M5" s="16">
        <v>500</v>
      </c>
      <c r="N5" s="17">
        <v>0.2</v>
      </c>
      <c r="O5" s="51">
        <v>23.21</v>
      </c>
      <c r="P5" s="16">
        <v>1400000</v>
      </c>
      <c r="Q5" s="79"/>
    </row>
    <row r="6" spans="1:46" x14ac:dyDescent="0.3">
      <c r="A6" s="37">
        <v>45263</v>
      </c>
      <c r="B6" s="16">
        <f t="shared" si="0"/>
        <v>12670</v>
      </c>
      <c r="C6" s="31">
        <v>12.67</v>
      </c>
      <c r="D6" s="51">
        <v>7.81</v>
      </c>
      <c r="E6" s="51">
        <v>7.67</v>
      </c>
      <c r="F6" s="16">
        <v>160</v>
      </c>
      <c r="G6" s="16">
        <v>18</v>
      </c>
      <c r="H6" s="16">
        <v>338</v>
      </c>
      <c r="I6" s="16">
        <v>42</v>
      </c>
      <c r="J6" s="16">
        <v>318</v>
      </c>
      <c r="K6" s="16">
        <v>15</v>
      </c>
      <c r="L6" s="17" t="s">
        <v>29</v>
      </c>
      <c r="M6" s="16">
        <v>400</v>
      </c>
      <c r="N6" s="17">
        <v>0.3</v>
      </c>
      <c r="O6" s="51">
        <v>24.49</v>
      </c>
      <c r="P6" s="16">
        <v>1100000</v>
      </c>
      <c r="Q6" s="79"/>
    </row>
    <row r="7" spans="1:46" x14ac:dyDescent="0.3">
      <c r="A7" s="37">
        <v>45264</v>
      </c>
      <c r="B7" s="16">
        <f t="shared" si="0"/>
        <v>12960</v>
      </c>
      <c r="C7" s="31">
        <v>12.96</v>
      </c>
      <c r="D7" s="51">
        <v>7.63</v>
      </c>
      <c r="E7" s="51">
        <v>7.74</v>
      </c>
      <c r="F7" s="16">
        <v>155</v>
      </c>
      <c r="G7" s="16">
        <v>16</v>
      </c>
      <c r="H7" s="16">
        <v>340</v>
      </c>
      <c r="I7" s="16">
        <v>46</v>
      </c>
      <c r="J7" s="16">
        <v>312</v>
      </c>
      <c r="K7" s="16">
        <v>13</v>
      </c>
      <c r="L7" s="17" t="s">
        <v>29</v>
      </c>
      <c r="M7" s="16">
        <v>600</v>
      </c>
      <c r="N7" s="17">
        <v>0.3</v>
      </c>
      <c r="O7" s="51">
        <v>23.92</v>
      </c>
      <c r="P7" s="16">
        <v>1300000</v>
      </c>
      <c r="Q7" s="79"/>
    </row>
    <row r="8" spans="1:46" x14ac:dyDescent="0.3">
      <c r="A8" s="37">
        <v>45265</v>
      </c>
      <c r="B8" s="16">
        <f t="shared" si="0"/>
        <v>12580</v>
      </c>
      <c r="C8" s="31">
        <v>12.58</v>
      </c>
      <c r="D8" s="31">
        <v>7.73</v>
      </c>
      <c r="E8" s="31">
        <v>7.46</v>
      </c>
      <c r="F8" s="17">
        <v>165</v>
      </c>
      <c r="G8" s="17">
        <v>19</v>
      </c>
      <c r="H8" s="17">
        <v>336</v>
      </c>
      <c r="I8" s="17">
        <v>42</v>
      </c>
      <c r="J8" s="17">
        <v>317</v>
      </c>
      <c r="K8" s="17">
        <v>15</v>
      </c>
      <c r="L8" s="17" t="s">
        <v>29</v>
      </c>
      <c r="M8" s="16">
        <v>500</v>
      </c>
      <c r="N8" s="17">
        <v>0.2</v>
      </c>
      <c r="O8" s="51">
        <v>24.78</v>
      </c>
      <c r="P8" s="16">
        <v>1400000</v>
      </c>
      <c r="Q8" s="79"/>
    </row>
    <row r="9" spans="1:46" x14ac:dyDescent="0.3">
      <c r="A9" s="37">
        <v>45266</v>
      </c>
      <c r="B9" s="16">
        <f t="shared" si="0"/>
        <v>11750</v>
      </c>
      <c r="C9" s="31">
        <v>11.75</v>
      </c>
      <c r="D9" s="31">
        <v>7.61</v>
      </c>
      <c r="E9" s="31">
        <v>7.35</v>
      </c>
      <c r="F9" s="17">
        <v>160</v>
      </c>
      <c r="G9" s="17">
        <v>14</v>
      </c>
      <c r="H9" s="17">
        <v>330</v>
      </c>
      <c r="I9" s="17">
        <v>44</v>
      </c>
      <c r="J9" s="17">
        <v>290</v>
      </c>
      <c r="K9" s="17">
        <v>18</v>
      </c>
      <c r="L9" s="17" t="s">
        <v>29</v>
      </c>
      <c r="M9" s="16">
        <v>400</v>
      </c>
      <c r="N9" s="17">
        <v>0.2</v>
      </c>
      <c r="O9" s="51">
        <v>24.67</v>
      </c>
      <c r="P9" s="16">
        <v>1100000</v>
      </c>
      <c r="Q9" s="79"/>
    </row>
    <row r="10" spans="1:46" x14ac:dyDescent="0.3">
      <c r="A10" s="37">
        <v>45267</v>
      </c>
      <c r="B10" s="16">
        <f t="shared" si="0"/>
        <v>13910</v>
      </c>
      <c r="C10" s="31">
        <v>13.91</v>
      </c>
      <c r="D10" s="31">
        <v>7.58</v>
      </c>
      <c r="E10" s="31">
        <v>7.32</v>
      </c>
      <c r="F10" s="17">
        <v>155</v>
      </c>
      <c r="G10" s="17">
        <v>16</v>
      </c>
      <c r="H10" s="17">
        <v>336</v>
      </c>
      <c r="I10" s="17">
        <v>40</v>
      </c>
      <c r="J10" s="17">
        <v>285</v>
      </c>
      <c r="K10" s="17">
        <v>16</v>
      </c>
      <c r="L10" s="17" t="s">
        <v>29</v>
      </c>
      <c r="M10" s="16">
        <v>500</v>
      </c>
      <c r="N10" s="17">
        <v>0.3</v>
      </c>
      <c r="O10" s="51">
        <v>23.48</v>
      </c>
      <c r="P10" s="16">
        <v>1300000</v>
      </c>
      <c r="Q10" s="79"/>
    </row>
    <row r="11" spans="1:46" x14ac:dyDescent="0.3">
      <c r="A11" s="37">
        <v>45268</v>
      </c>
      <c r="B11" s="16">
        <f t="shared" si="0"/>
        <v>12830</v>
      </c>
      <c r="C11" s="31">
        <v>12.83</v>
      </c>
      <c r="D11" s="31">
        <v>7.58</v>
      </c>
      <c r="E11" s="31">
        <v>7.3</v>
      </c>
      <c r="F11" s="17">
        <v>165</v>
      </c>
      <c r="G11" s="17">
        <v>18</v>
      </c>
      <c r="H11" s="17">
        <v>330</v>
      </c>
      <c r="I11" s="17">
        <v>48</v>
      </c>
      <c r="J11" s="17">
        <v>280</v>
      </c>
      <c r="K11" s="17">
        <v>19</v>
      </c>
      <c r="L11" s="17" t="s">
        <v>29</v>
      </c>
      <c r="M11" s="16">
        <v>600</v>
      </c>
      <c r="N11" s="17">
        <v>0.3</v>
      </c>
      <c r="O11" s="51">
        <v>24.33</v>
      </c>
      <c r="P11" s="16">
        <v>1400000</v>
      </c>
      <c r="Q11" s="79"/>
    </row>
    <row r="12" spans="1:46" x14ac:dyDescent="0.3">
      <c r="A12" s="37">
        <v>45269</v>
      </c>
      <c r="B12" s="16">
        <f t="shared" si="0"/>
        <v>11540</v>
      </c>
      <c r="C12" s="31">
        <v>11.54</v>
      </c>
      <c r="D12" s="31">
        <v>7.2</v>
      </c>
      <c r="E12" s="31">
        <v>6.72</v>
      </c>
      <c r="F12" s="17">
        <v>155</v>
      </c>
      <c r="G12" s="17">
        <v>14</v>
      </c>
      <c r="H12" s="17">
        <v>336</v>
      </c>
      <c r="I12" s="17">
        <v>42</v>
      </c>
      <c r="J12" s="17">
        <v>275</v>
      </c>
      <c r="K12" s="17">
        <v>17</v>
      </c>
      <c r="L12" s="17" t="s">
        <v>29</v>
      </c>
      <c r="M12" s="16">
        <v>400</v>
      </c>
      <c r="N12" s="17">
        <v>0.2</v>
      </c>
      <c r="O12" s="51">
        <v>23.85</v>
      </c>
      <c r="P12" s="16">
        <v>1200000</v>
      </c>
      <c r="Q12" s="79"/>
    </row>
    <row r="13" spans="1:46" x14ac:dyDescent="0.3">
      <c r="A13" s="37">
        <v>45270</v>
      </c>
      <c r="B13" s="16">
        <f t="shared" si="0"/>
        <v>13010</v>
      </c>
      <c r="C13" s="31">
        <v>13.01</v>
      </c>
      <c r="D13" s="31">
        <v>7.47</v>
      </c>
      <c r="E13" s="31">
        <v>7.21</v>
      </c>
      <c r="F13" s="17">
        <v>160</v>
      </c>
      <c r="G13" s="17">
        <v>17</v>
      </c>
      <c r="H13" s="17">
        <v>338</v>
      </c>
      <c r="I13" s="17">
        <v>44</v>
      </c>
      <c r="J13" s="17">
        <v>284</v>
      </c>
      <c r="K13" s="17">
        <v>15</v>
      </c>
      <c r="L13" s="17" t="s">
        <v>29</v>
      </c>
      <c r="M13" s="16">
        <v>500</v>
      </c>
      <c r="N13" s="17">
        <v>0.3</v>
      </c>
      <c r="O13" s="51">
        <v>24.09</v>
      </c>
      <c r="P13" s="16">
        <v>1100000</v>
      </c>
      <c r="Q13" s="79"/>
    </row>
    <row r="14" spans="1:46" x14ac:dyDescent="0.3">
      <c r="A14" s="37">
        <v>45271</v>
      </c>
      <c r="B14" s="16">
        <f t="shared" si="0"/>
        <v>11380</v>
      </c>
      <c r="C14" s="31">
        <v>11.38</v>
      </c>
      <c r="D14" s="31">
        <v>7.53</v>
      </c>
      <c r="E14" s="31">
        <v>7.46</v>
      </c>
      <c r="F14" s="17">
        <v>155</v>
      </c>
      <c r="G14" s="17">
        <v>18</v>
      </c>
      <c r="H14" s="17">
        <v>330</v>
      </c>
      <c r="I14" s="17">
        <v>46</v>
      </c>
      <c r="J14" s="17">
        <v>280</v>
      </c>
      <c r="K14" s="17">
        <v>19</v>
      </c>
      <c r="L14" s="17" t="s">
        <v>29</v>
      </c>
      <c r="M14" s="16">
        <v>600</v>
      </c>
      <c r="N14" s="17">
        <v>0.3</v>
      </c>
      <c r="O14" s="51">
        <v>23.75</v>
      </c>
      <c r="P14" s="16">
        <v>1200000</v>
      </c>
      <c r="Q14" s="79"/>
    </row>
    <row r="15" spans="1:46" x14ac:dyDescent="0.3">
      <c r="A15" s="37">
        <v>45272</v>
      </c>
      <c r="B15" s="16">
        <f t="shared" si="0"/>
        <v>11670</v>
      </c>
      <c r="C15" s="31">
        <v>11.67</v>
      </c>
      <c r="D15" s="31">
        <v>7.56</v>
      </c>
      <c r="E15" s="31">
        <v>7.42</v>
      </c>
      <c r="F15" s="17">
        <v>165</v>
      </c>
      <c r="G15" s="17">
        <v>14</v>
      </c>
      <c r="H15" s="17">
        <v>334</v>
      </c>
      <c r="I15" s="17">
        <v>42</v>
      </c>
      <c r="J15" s="17">
        <v>275</v>
      </c>
      <c r="K15" s="17">
        <v>20</v>
      </c>
      <c r="L15" s="17" t="s">
        <v>29</v>
      </c>
      <c r="M15" s="16">
        <v>400</v>
      </c>
      <c r="N15" s="17">
        <v>0.2</v>
      </c>
      <c r="O15" s="51">
        <v>23.55</v>
      </c>
      <c r="P15" s="16">
        <v>1100000</v>
      </c>
      <c r="Q15" s="79"/>
    </row>
    <row r="16" spans="1:46" x14ac:dyDescent="0.3">
      <c r="A16" s="37">
        <v>45273</v>
      </c>
      <c r="B16" s="16">
        <f t="shared" si="0"/>
        <v>15220</v>
      </c>
      <c r="C16" s="31">
        <v>15.22</v>
      </c>
      <c r="D16" s="31">
        <v>7.61</v>
      </c>
      <c r="E16" s="31">
        <v>7.53</v>
      </c>
      <c r="F16" s="17">
        <v>160</v>
      </c>
      <c r="G16" s="17">
        <v>19</v>
      </c>
      <c r="H16" s="17">
        <v>332</v>
      </c>
      <c r="I16" s="17">
        <v>44</v>
      </c>
      <c r="J16" s="17">
        <v>270</v>
      </c>
      <c r="K16" s="17">
        <v>22</v>
      </c>
      <c r="L16" s="17" t="s">
        <v>29</v>
      </c>
      <c r="M16" s="17">
        <v>600</v>
      </c>
      <c r="N16" s="17">
        <v>0.2</v>
      </c>
      <c r="O16" s="51">
        <v>24.75</v>
      </c>
      <c r="P16" s="16">
        <v>1400000</v>
      </c>
      <c r="Q16" s="79"/>
    </row>
    <row r="17" spans="1:17" x14ac:dyDescent="0.3">
      <c r="A17" s="37">
        <v>45274</v>
      </c>
      <c r="B17" s="16">
        <f t="shared" si="0"/>
        <v>16180</v>
      </c>
      <c r="C17" s="31">
        <v>16.18</v>
      </c>
      <c r="D17" s="31">
        <v>7.43</v>
      </c>
      <c r="E17" s="31">
        <v>7.4</v>
      </c>
      <c r="F17" s="17">
        <v>155</v>
      </c>
      <c r="G17" s="17">
        <v>22</v>
      </c>
      <c r="H17" s="17">
        <v>324</v>
      </c>
      <c r="I17" s="17">
        <v>48</v>
      </c>
      <c r="J17" s="17">
        <v>274</v>
      </c>
      <c r="K17" s="17">
        <v>24</v>
      </c>
      <c r="L17" s="17" t="s">
        <v>29</v>
      </c>
      <c r="M17" s="17">
        <v>500</v>
      </c>
      <c r="N17" s="17">
        <v>0.3</v>
      </c>
      <c r="O17" s="51">
        <v>24.11</v>
      </c>
      <c r="P17" s="16">
        <v>1300000</v>
      </c>
      <c r="Q17" s="79"/>
    </row>
    <row r="18" spans="1:17" x14ac:dyDescent="0.3">
      <c r="A18" s="37">
        <v>45275</v>
      </c>
      <c r="B18" s="16">
        <f t="shared" si="0"/>
        <v>15960</v>
      </c>
      <c r="C18" s="31">
        <v>15.96</v>
      </c>
      <c r="D18" s="31">
        <v>7.46</v>
      </c>
      <c r="E18" s="31">
        <v>7.5</v>
      </c>
      <c r="F18" s="17">
        <v>160</v>
      </c>
      <c r="G18" s="17">
        <v>20</v>
      </c>
      <c r="H18" s="17">
        <v>332</v>
      </c>
      <c r="I18" s="17">
        <v>40</v>
      </c>
      <c r="J18" s="17">
        <v>270</v>
      </c>
      <c r="K18" s="17">
        <v>22</v>
      </c>
      <c r="L18" s="17" t="s">
        <v>29</v>
      </c>
      <c r="M18" s="17">
        <v>400</v>
      </c>
      <c r="N18" s="17">
        <v>0.3</v>
      </c>
      <c r="O18" s="51">
        <v>23.78</v>
      </c>
      <c r="P18" s="16">
        <v>1100000</v>
      </c>
      <c r="Q18" s="79"/>
    </row>
    <row r="19" spans="1:17" x14ac:dyDescent="0.3">
      <c r="A19" s="37">
        <v>45276</v>
      </c>
      <c r="B19" s="16">
        <f t="shared" si="0"/>
        <v>14390</v>
      </c>
      <c r="C19" s="31">
        <v>14.39</v>
      </c>
      <c r="D19" s="31">
        <v>7.41</v>
      </c>
      <c r="E19" s="31">
        <v>7.51</v>
      </c>
      <c r="F19" s="17">
        <v>155</v>
      </c>
      <c r="G19" s="17">
        <v>16</v>
      </c>
      <c r="H19" s="17">
        <v>328</v>
      </c>
      <c r="I19" s="17">
        <v>44</v>
      </c>
      <c r="J19" s="17">
        <v>275</v>
      </c>
      <c r="K19" s="17">
        <v>26</v>
      </c>
      <c r="L19" s="17" t="s">
        <v>29</v>
      </c>
      <c r="M19" s="17">
        <v>700</v>
      </c>
      <c r="N19" s="17">
        <v>0.2</v>
      </c>
      <c r="O19" s="51">
        <v>24.76</v>
      </c>
      <c r="P19" s="16">
        <v>1400000</v>
      </c>
      <c r="Q19" s="79"/>
    </row>
    <row r="20" spans="1:17" x14ac:dyDescent="0.3">
      <c r="A20" s="37">
        <v>45277</v>
      </c>
      <c r="B20" s="16">
        <f t="shared" si="0"/>
        <v>14040</v>
      </c>
      <c r="C20" s="31">
        <v>14.04</v>
      </c>
      <c r="D20" s="31">
        <v>7.4</v>
      </c>
      <c r="E20" s="31">
        <v>7.55</v>
      </c>
      <c r="F20" s="17">
        <v>160</v>
      </c>
      <c r="G20" s="17">
        <v>18</v>
      </c>
      <c r="H20" s="17">
        <v>336</v>
      </c>
      <c r="I20" s="17">
        <v>48</v>
      </c>
      <c r="J20" s="17">
        <v>278</v>
      </c>
      <c r="K20" s="17">
        <v>19</v>
      </c>
      <c r="L20" s="17" t="s">
        <v>29</v>
      </c>
      <c r="M20" s="17">
        <v>500</v>
      </c>
      <c r="N20" s="17">
        <v>0.2</v>
      </c>
      <c r="O20" s="51">
        <v>24.24</v>
      </c>
      <c r="P20" s="16">
        <v>1200000</v>
      </c>
      <c r="Q20" s="79"/>
    </row>
    <row r="21" spans="1:17" x14ac:dyDescent="0.3">
      <c r="A21" s="37">
        <v>45278</v>
      </c>
      <c r="B21" s="16">
        <f t="shared" si="0"/>
        <v>12870</v>
      </c>
      <c r="C21" s="31">
        <v>12.87</v>
      </c>
      <c r="D21" s="31">
        <v>7.46</v>
      </c>
      <c r="E21" s="31">
        <v>7.42</v>
      </c>
      <c r="F21" s="17">
        <v>155</v>
      </c>
      <c r="G21" s="17">
        <v>19</v>
      </c>
      <c r="H21" s="17">
        <v>340</v>
      </c>
      <c r="I21" s="17">
        <v>44</v>
      </c>
      <c r="J21" s="17">
        <v>274</v>
      </c>
      <c r="K21" s="17">
        <v>21</v>
      </c>
      <c r="L21" s="17" t="s">
        <v>29</v>
      </c>
      <c r="M21" s="17">
        <v>400</v>
      </c>
      <c r="N21" s="17">
        <v>0.3</v>
      </c>
      <c r="O21" s="51">
        <v>23.82</v>
      </c>
      <c r="P21" s="16">
        <v>1300000</v>
      </c>
      <c r="Q21" s="79"/>
    </row>
    <row r="22" spans="1:17" x14ac:dyDescent="0.3">
      <c r="A22" s="37">
        <v>45279</v>
      </c>
      <c r="B22" s="16">
        <f t="shared" si="0"/>
        <v>12420</v>
      </c>
      <c r="C22" s="31">
        <v>12.42</v>
      </c>
      <c r="D22" s="31">
        <v>7.08</v>
      </c>
      <c r="E22" s="31">
        <v>7.18</v>
      </c>
      <c r="F22" s="17">
        <v>165</v>
      </c>
      <c r="G22" s="17">
        <v>14</v>
      </c>
      <c r="H22" s="17">
        <v>336</v>
      </c>
      <c r="I22" s="17">
        <v>40</v>
      </c>
      <c r="J22" s="17">
        <v>272</v>
      </c>
      <c r="K22" s="17">
        <v>20</v>
      </c>
      <c r="L22" s="17" t="s">
        <v>29</v>
      </c>
      <c r="M22" s="17">
        <v>500</v>
      </c>
      <c r="N22" s="17">
        <v>0.3</v>
      </c>
      <c r="O22" s="51">
        <v>23.11</v>
      </c>
      <c r="P22" s="16">
        <v>1100000</v>
      </c>
      <c r="Q22" s="79"/>
    </row>
    <row r="23" spans="1:17" x14ac:dyDescent="0.3">
      <c r="A23" s="37">
        <v>45280</v>
      </c>
      <c r="B23" s="16">
        <f t="shared" si="0"/>
        <v>12900</v>
      </c>
      <c r="C23" s="31">
        <v>12.9</v>
      </c>
      <c r="D23" s="31">
        <v>7.58</v>
      </c>
      <c r="E23" s="31">
        <v>7.55</v>
      </c>
      <c r="F23" s="17">
        <v>160</v>
      </c>
      <c r="G23" s="17">
        <v>18</v>
      </c>
      <c r="H23" s="17">
        <v>344</v>
      </c>
      <c r="I23" s="17">
        <v>48</v>
      </c>
      <c r="J23" s="17">
        <v>280</v>
      </c>
      <c r="K23" s="17">
        <v>12</v>
      </c>
      <c r="L23" s="17" t="s">
        <v>29</v>
      </c>
      <c r="M23" s="17">
        <v>600</v>
      </c>
      <c r="N23" s="17">
        <v>0.2</v>
      </c>
      <c r="O23" s="51">
        <v>24.54</v>
      </c>
      <c r="P23" s="16">
        <v>1200000</v>
      </c>
      <c r="Q23" s="79"/>
    </row>
    <row r="24" spans="1:17" x14ac:dyDescent="0.3">
      <c r="A24" s="37">
        <v>45281</v>
      </c>
      <c r="B24" s="16">
        <f t="shared" si="0"/>
        <v>13230</v>
      </c>
      <c r="C24" s="31">
        <v>13.23</v>
      </c>
      <c r="D24" s="31">
        <v>7.61</v>
      </c>
      <c r="E24" s="31">
        <v>7.53</v>
      </c>
      <c r="F24" s="17">
        <v>155</v>
      </c>
      <c r="G24" s="17">
        <v>14</v>
      </c>
      <c r="H24" s="17">
        <v>340</v>
      </c>
      <c r="I24" s="17">
        <v>44</v>
      </c>
      <c r="J24" s="17">
        <v>284</v>
      </c>
      <c r="K24" s="17">
        <v>16</v>
      </c>
      <c r="L24" s="17" t="s">
        <v>29</v>
      </c>
      <c r="M24" s="17">
        <v>400</v>
      </c>
      <c r="N24" s="17">
        <v>0.2</v>
      </c>
      <c r="O24" s="51">
        <v>24.07</v>
      </c>
      <c r="P24" s="16">
        <v>1100000</v>
      </c>
      <c r="Q24" s="79"/>
    </row>
    <row r="25" spans="1:17" x14ac:dyDescent="0.3">
      <c r="A25" s="37">
        <v>45282</v>
      </c>
      <c r="B25" s="16">
        <f t="shared" si="0"/>
        <v>13260</v>
      </c>
      <c r="C25" s="31">
        <v>13.26</v>
      </c>
      <c r="D25" s="31">
        <v>7.56</v>
      </c>
      <c r="E25" s="31">
        <v>7.49</v>
      </c>
      <c r="F25" s="17">
        <v>165</v>
      </c>
      <c r="G25" s="17">
        <v>16</v>
      </c>
      <c r="H25" s="17">
        <v>336</v>
      </c>
      <c r="I25" s="17">
        <v>48</v>
      </c>
      <c r="J25" s="17">
        <v>290</v>
      </c>
      <c r="K25" s="17">
        <v>12</v>
      </c>
      <c r="L25" s="17" t="s">
        <v>29</v>
      </c>
      <c r="M25" s="17">
        <v>500</v>
      </c>
      <c r="N25" s="17">
        <v>0.3</v>
      </c>
      <c r="O25" s="51">
        <v>23.57</v>
      </c>
      <c r="P25" s="16">
        <v>1300000</v>
      </c>
      <c r="Q25" s="79"/>
    </row>
    <row r="26" spans="1:17" x14ac:dyDescent="0.3">
      <c r="A26" s="37">
        <v>45283</v>
      </c>
      <c r="B26" s="16">
        <f t="shared" si="0"/>
        <v>13320</v>
      </c>
      <c r="C26" s="31">
        <v>13.32</v>
      </c>
      <c r="D26" s="31">
        <v>7.47</v>
      </c>
      <c r="E26" s="31">
        <v>7.5</v>
      </c>
      <c r="F26" s="17">
        <v>160</v>
      </c>
      <c r="G26" s="17">
        <v>19</v>
      </c>
      <c r="H26" s="17">
        <v>332</v>
      </c>
      <c r="I26" s="17">
        <v>44</v>
      </c>
      <c r="J26" s="17">
        <v>288</v>
      </c>
      <c r="K26" s="17">
        <v>14</v>
      </c>
      <c r="L26" s="17" t="s">
        <v>29</v>
      </c>
      <c r="M26" s="17">
        <v>400</v>
      </c>
      <c r="N26" s="17">
        <v>0.2</v>
      </c>
      <c r="O26" s="51">
        <v>23.07</v>
      </c>
      <c r="P26" s="16">
        <v>1400000</v>
      </c>
      <c r="Q26" s="79"/>
    </row>
    <row r="27" spans="1:17" x14ac:dyDescent="0.3">
      <c r="A27" s="37">
        <v>45284</v>
      </c>
      <c r="B27" s="16">
        <f t="shared" si="0"/>
        <v>13410</v>
      </c>
      <c r="C27" s="31">
        <v>13.41</v>
      </c>
      <c r="D27" s="31">
        <v>7.49</v>
      </c>
      <c r="E27" s="31">
        <v>7.51</v>
      </c>
      <c r="F27" s="17">
        <v>165</v>
      </c>
      <c r="G27" s="17">
        <v>17</v>
      </c>
      <c r="H27" s="17">
        <v>344</v>
      </c>
      <c r="I27" s="17">
        <v>36</v>
      </c>
      <c r="J27" s="17">
        <v>292</v>
      </c>
      <c r="K27" s="17">
        <v>12</v>
      </c>
      <c r="L27" s="17" t="s">
        <v>29</v>
      </c>
      <c r="M27" s="17">
        <v>600</v>
      </c>
      <c r="N27" s="17">
        <v>0.3</v>
      </c>
      <c r="O27" s="51">
        <v>24.69</v>
      </c>
      <c r="P27" s="16">
        <v>1100000</v>
      </c>
      <c r="Q27" s="79"/>
    </row>
    <row r="28" spans="1:17" x14ac:dyDescent="0.3">
      <c r="A28" s="37">
        <v>45285</v>
      </c>
      <c r="B28" s="16">
        <f t="shared" si="0"/>
        <v>12240</v>
      </c>
      <c r="C28" s="31">
        <v>12.24</v>
      </c>
      <c r="D28" s="31">
        <v>7.71</v>
      </c>
      <c r="E28" s="31">
        <v>7.41</v>
      </c>
      <c r="F28" s="17">
        <v>160</v>
      </c>
      <c r="G28" s="17">
        <v>15</v>
      </c>
      <c r="H28" s="17">
        <v>340</v>
      </c>
      <c r="I28" s="17">
        <v>40</v>
      </c>
      <c r="J28" s="17">
        <v>302</v>
      </c>
      <c r="K28" s="17">
        <v>16</v>
      </c>
      <c r="L28" s="17" t="s">
        <v>29</v>
      </c>
      <c r="M28" s="17">
        <v>500</v>
      </c>
      <c r="N28" s="17">
        <v>0.3</v>
      </c>
      <c r="O28" s="51">
        <v>23.54</v>
      </c>
      <c r="P28" s="16">
        <v>1200000</v>
      </c>
      <c r="Q28" s="79"/>
    </row>
    <row r="29" spans="1:17" x14ac:dyDescent="0.3">
      <c r="A29" s="37">
        <v>45286</v>
      </c>
      <c r="B29" s="16">
        <f t="shared" si="0"/>
        <v>13000</v>
      </c>
      <c r="C29" s="31">
        <v>13</v>
      </c>
      <c r="D29" s="31">
        <v>7.71</v>
      </c>
      <c r="E29" s="31">
        <v>7.51</v>
      </c>
      <c r="F29" s="17">
        <v>155</v>
      </c>
      <c r="G29" s="17">
        <v>16</v>
      </c>
      <c r="H29" s="17">
        <v>348</v>
      </c>
      <c r="I29" s="17">
        <v>44</v>
      </c>
      <c r="J29" s="17">
        <v>310</v>
      </c>
      <c r="K29" s="17">
        <v>11</v>
      </c>
      <c r="L29" s="17" t="s">
        <v>29</v>
      </c>
      <c r="M29" s="17">
        <v>400</v>
      </c>
      <c r="N29" s="17">
        <v>0.3</v>
      </c>
      <c r="O29" s="51">
        <v>23.94</v>
      </c>
      <c r="P29" s="16">
        <v>1100000</v>
      </c>
      <c r="Q29" s="79"/>
    </row>
    <row r="30" spans="1:17" x14ac:dyDescent="0.3">
      <c r="A30" s="37">
        <v>45287</v>
      </c>
      <c r="B30" s="17">
        <f t="shared" si="0"/>
        <v>13700</v>
      </c>
      <c r="C30" s="31">
        <v>13.7</v>
      </c>
      <c r="D30" s="31">
        <v>7.54</v>
      </c>
      <c r="E30" s="31">
        <v>7.44</v>
      </c>
      <c r="F30" s="17">
        <v>160</v>
      </c>
      <c r="G30" s="17">
        <v>18</v>
      </c>
      <c r="H30" s="17">
        <v>344</v>
      </c>
      <c r="I30" s="17">
        <v>48</v>
      </c>
      <c r="J30" s="17">
        <v>295</v>
      </c>
      <c r="K30" s="17">
        <v>14</v>
      </c>
      <c r="L30" s="17" t="s">
        <v>29</v>
      </c>
      <c r="M30" s="17">
        <v>500</v>
      </c>
      <c r="N30" s="17">
        <v>0.2</v>
      </c>
      <c r="O30" s="51">
        <v>23.26</v>
      </c>
      <c r="P30" s="16">
        <v>1200000</v>
      </c>
      <c r="Q30" s="79"/>
    </row>
    <row r="31" spans="1:17" x14ac:dyDescent="0.3">
      <c r="A31" s="37">
        <v>45288</v>
      </c>
      <c r="B31" s="17">
        <f t="shared" si="0"/>
        <v>12060</v>
      </c>
      <c r="C31" s="31">
        <v>12.06</v>
      </c>
      <c r="D31" s="31">
        <v>7.49</v>
      </c>
      <c r="E31" s="31">
        <v>7.37</v>
      </c>
      <c r="F31" s="17">
        <v>165</v>
      </c>
      <c r="G31" s="17">
        <v>14</v>
      </c>
      <c r="H31" s="17">
        <v>340</v>
      </c>
      <c r="I31" s="17">
        <v>44</v>
      </c>
      <c r="J31" s="17">
        <v>280</v>
      </c>
      <c r="K31" s="17">
        <v>18</v>
      </c>
      <c r="L31" s="17" t="s">
        <v>29</v>
      </c>
      <c r="M31" s="17">
        <v>600</v>
      </c>
      <c r="N31" s="17">
        <v>0.3</v>
      </c>
      <c r="O31" s="51">
        <v>24.71</v>
      </c>
      <c r="P31" s="16">
        <v>1300000</v>
      </c>
      <c r="Q31" s="79"/>
    </row>
    <row r="32" spans="1:17" x14ac:dyDescent="0.3">
      <c r="A32" s="37">
        <v>45289</v>
      </c>
      <c r="B32" s="17">
        <f t="shared" si="0"/>
        <v>12530</v>
      </c>
      <c r="C32" s="31">
        <v>12.53</v>
      </c>
      <c r="D32" s="31">
        <v>7.51</v>
      </c>
      <c r="E32" s="31">
        <v>7.37</v>
      </c>
      <c r="F32" s="17">
        <v>160</v>
      </c>
      <c r="G32" s="17">
        <v>16</v>
      </c>
      <c r="H32" s="17">
        <v>336</v>
      </c>
      <c r="I32" s="17">
        <v>40</v>
      </c>
      <c r="J32" s="17">
        <v>290</v>
      </c>
      <c r="K32" s="17">
        <v>16</v>
      </c>
      <c r="L32" s="17" t="s">
        <v>29</v>
      </c>
      <c r="M32" s="17">
        <v>400</v>
      </c>
      <c r="N32" s="17">
        <v>0.3</v>
      </c>
      <c r="O32" s="51">
        <v>24.1</v>
      </c>
      <c r="P32" s="16">
        <v>1400000</v>
      </c>
      <c r="Q32" s="79"/>
    </row>
    <row r="33" spans="1:17" x14ac:dyDescent="0.3">
      <c r="A33" s="37">
        <v>45290</v>
      </c>
      <c r="B33" s="17">
        <f t="shared" si="0"/>
        <v>12790</v>
      </c>
      <c r="C33" s="31">
        <v>12.79</v>
      </c>
      <c r="D33" s="31">
        <v>7.63</v>
      </c>
      <c r="E33" s="31">
        <v>7.39</v>
      </c>
      <c r="F33" s="17">
        <v>155</v>
      </c>
      <c r="G33" s="17">
        <v>18</v>
      </c>
      <c r="H33" s="17">
        <v>340</v>
      </c>
      <c r="I33" s="17">
        <v>44</v>
      </c>
      <c r="J33" s="17">
        <v>296</v>
      </c>
      <c r="K33" s="17">
        <v>12</v>
      </c>
      <c r="L33" s="17" t="s">
        <v>29</v>
      </c>
      <c r="M33" s="17">
        <v>500</v>
      </c>
      <c r="N33" s="17">
        <v>0.3</v>
      </c>
      <c r="O33" s="51">
        <v>23.83</v>
      </c>
      <c r="P33" s="16">
        <v>1300000</v>
      </c>
      <c r="Q33" s="79"/>
    </row>
    <row r="34" spans="1:17" ht="15" thickBot="1" x14ac:dyDescent="0.35">
      <c r="A34" s="47">
        <v>45291</v>
      </c>
      <c r="B34" s="33">
        <f t="shared" si="0"/>
        <v>13300</v>
      </c>
      <c r="C34" s="52">
        <v>13.3</v>
      </c>
      <c r="D34" s="52">
        <v>7.53</v>
      </c>
      <c r="E34" s="52">
        <v>7.49</v>
      </c>
      <c r="F34" s="33">
        <v>165</v>
      </c>
      <c r="G34" s="33">
        <v>19</v>
      </c>
      <c r="H34" s="33">
        <v>344</v>
      </c>
      <c r="I34" s="33">
        <v>40</v>
      </c>
      <c r="J34" s="33">
        <v>280</v>
      </c>
      <c r="K34" s="33">
        <v>14</v>
      </c>
      <c r="L34" s="33" t="s">
        <v>29</v>
      </c>
      <c r="M34" s="33">
        <v>600</v>
      </c>
      <c r="N34" s="33">
        <v>0.2</v>
      </c>
      <c r="O34" s="54">
        <v>24.15</v>
      </c>
      <c r="P34" s="48">
        <v>1100000</v>
      </c>
      <c r="Q34" s="80"/>
    </row>
    <row r="35" spans="1:17" ht="15" thickBot="1" x14ac:dyDescent="0.35">
      <c r="A35" s="10" t="s">
        <v>24</v>
      </c>
      <c r="B35" s="11">
        <f>AVERAGE(B4:B34)</f>
        <v>13030.645161290322</v>
      </c>
      <c r="C35" s="11">
        <f t="shared" ref="C35:P35" si="1">AVERAGE(C4:C34)</f>
        <v>13.030645161290321</v>
      </c>
      <c r="D35" s="11">
        <f t="shared" si="1"/>
        <v>7.5425806451612916</v>
      </c>
      <c r="E35" s="11">
        <f t="shared" si="1"/>
        <v>7.4503225806451612</v>
      </c>
      <c r="F35" s="11">
        <f t="shared" si="1"/>
        <v>159.51612903225808</v>
      </c>
      <c r="G35" s="11">
        <f t="shared" si="1"/>
        <v>16.870967741935484</v>
      </c>
      <c r="H35" s="11">
        <f t="shared" si="1"/>
        <v>337.16129032258067</v>
      </c>
      <c r="I35" s="11">
        <f t="shared" si="1"/>
        <v>43.483870967741936</v>
      </c>
      <c r="J35" s="11">
        <f t="shared" si="1"/>
        <v>288.58064516129031</v>
      </c>
      <c r="K35" s="11">
        <f t="shared" si="1"/>
        <v>16.870967741935484</v>
      </c>
      <c r="L35" s="11"/>
      <c r="M35" s="11">
        <f t="shared" si="1"/>
        <v>496.77419354838707</v>
      </c>
      <c r="N35" s="11">
        <f t="shared" si="1"/>
        <v>0.25806451612903225</v>
      </c>
      <c r="O35" s="11">
        <f t="shared" si="1"/>
        <v>23.999354838709685</v>
      </c>
      <c r="P35" s="11">
        <f t="shared" si="1"/>
        <v>1238709.6774193549</v>
      </c>
      <c r="Q35" s="18"/>
    </row>
    <row r="36" spans="1:17" x14ac:dyDescent="0.3">
      <c r="C36" s="55">
        <f>SUM(C4:C34)</f>
        <v>403.95</v>
      </c>
    </row>
    <row r="41" spans="1:17" ht="40.799999999999997" customHeight="1" x14ac:dyDescent="0.3">
      <c r="A41" s="58" t="s">
        <v>25</v>
      </c>
      <c r="B41" s="58"/>
      <c r="C41" s="57" t="s">
        <v>26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14"/>
    </row>
    <row r="43" spans="1:17" x14ac:dyDescent="0.3">
      <c r="A43" s="12" t="s">
        <v>27</v>
      </c>
      <c r="B43" s="13">
        <f>MIN(B4:B34)</f>
        <v>10820</v>
      </c>
      <c r="C43" s="13">
        <f t="shared" ref="C43:P43" si="2">MIN(C4:C34)</f>
        <v>10.82</v>
      </c>
      <c r="D43" s="13">
        <f t="shared" si="2"/>
        <v>7.08</v>
      </c>
      <c r="E43" s="13">
        <f t="shared" si="2"/>
        <v>6.72</v>
      </c>
      <c r="F43" s="13">
        <f t="shared" si="2"/>
        <v>155</v>
      </c>
      <c r="G43" s="13">
        <f t="shared" si="2"/>
        <v>14</v>
      </c>
      <c r="H43" s="13">
        <f t="shared" si="2"/>
        <v>324</v>
      </c>
      <c r="I43" s="13">
        <f t="shared" si="2"/>
        <v>36</v>
      </c>
      <c r="J43" s="13">
        <f t="shared" si="2"/>
        <v>270</v>
      </c>
      <c r="K43" s="13">
        <f t="shared" si="2"/>
        <v>11</v>
      </c>
      <c r="L43" s="13"/>
      <c r="M43" s="13">
        <f t="shared" si="2"/>
        <v>400</v>
      </c>
      <c r="N43" s="13">
        <f t="shared" si="2"/>
        <v>0.2</v>
      </c>
      <c r="O43" s="13">
        <f t="shared" si="2"/>
        <v>23.07</v>
      </c>
      <c r="P43" s="13">
        <f t="shared" si="2"/>
        <v>1100000</v>
      </c>
      <c r="Q43" s="13"/>
    </row>
    <row r="44" spans="1:17" x14ac:dyDescent="0.3">
      <c r="A44" s="12"/>
    </row>
    <row r="45" spans="1:17" x14ac:dyDescent="0.3">
      <c r="A45" s="12" t="s">
        <v>28</v>
      </c>
      <c r="B45" s="13">
        <f>MAX(B4:B34)</f>
        <v>16180</v>
      </c>
      <c r="C45" s="13">
        <f t="shared" ref="C45:P45" si="3">MAX(C4:C34)</f>
        <v>16.18</v>
      </c>
      <c r="D45" s="13">
        <f t="shared" si="3"/>
        <v>7.83</v>
      </c>
      <c r="E45" s="13">
        <f t="shared" si="3"/>
        <v>7.9</v>
      </c>
      <c r="F45" s="13">
        <f t="shared" si="3"/>
        <v>165</v>
      </c>
      <c r="G45" s="13">
        <f t="shared" si="3"/>
        <v>22</v>
      </c>
      <c r="H45" s="13">
        <f t="shared" si="3"/>
        <v>348</v>
      </c>
      <c r="I45" s="13">
        <f t="shared" si="3"/>
        <v>48</v>
      </c>
      <c r="J45" s="13">
        <f t="shared" si="3"/>
        <v>318</v>
      </c>
      <c r="K45" s="13">
        <f t="shared" si="3"/>
        <v>26</v>
      </c>
      <c r="L45" s="13"/>
      <c r="M45" s="13">
        <f t="shared" si="3"/>
        <v>700</v>
      </c>
      <c r="N45" s="13">
        <f t="shared" si="3"/>
        <v>0.3</v>
      </c>
      <c r="O45" s="13">
        <f t="shared" si="3"/>
        <v>24.78</v>
      </c>
      <c r="P45" s="13">
        <f t="shared" si="3"/>
        <v>1400000</v>
      </c>
      <c r="Q45" s="13"/>
    </row>
  </sheetData>
  <mergeCells count="13">
    <mergeCell ref="A41:B41"/>
    <mergeCell ref="C41:P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4:Q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Naini-2</vt:lpstr>
      <vt:lpstr>Phaphamau</vt:lpstr>
      <vt:lpstr>Jhunsi</vt:lpstr>
      <vt:lpstr>'Naini-2'!Print_Area</vt:lpstr>
      <vt:lpstr>Phaphamau!Print_Area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2024-08-03T07:33:09Z</dcterms:modified>
</cp:coreProperties>
</file>