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8_{6CD51614-2C2A-4747-A1B0-6795B9D4B569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Naini-2" sheetId="7" r:id="rId1"/>
    <sheet name="Phaphamau" sheetId="8" r:id="rId2"/>
    <sheet name="Jhunsi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9" l="1"/>
  <c r="B20" i="9"/>
  <c r="B21" i="9"/>
  <c r="C34" i="8"/>
  <c r="C34" i="7"/>
  <c r="B4" i="8"/>
  <c r="B32" i="7" l="1"/>
  <c r="B32" i="8"/>
  <c r="B32" i="9" l="1"/>
  <c r="B31" i="9"/>
  <c r="B30" i="9"/>
  <c r="B31" i="8"/>
  <c r="B30" i="8"/>
  <c r="B29" i="8"/>
  <c r="B31" i="7"/>
  <c r="B30" i="7"/>
  <c r="B29" i="7"/>
  <c r="B28" i="8"/>
  <c r="B28" i="7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2" i="9"/>
  <c r="B23" i="9"/>
  <c r="B24" i="9"/>
  <c r="B25" i="9"/>
  <c r="B26" i="9"/>
  <c r="B27" i="9"/>
  <c r="B28" i="9"/>
  <c r="B29" i="9"/>
  <c r="B4" i="9"/>
  <c r="B27" i="8" l="1"/>
  <c r="B26" i="8"/>
  <c r="B25" i="8"/>
  <c r="B24" i="8"/>
  <c r="B23" i="8"/>
  <c r="B22" i="8"/>
  <c r="B21" i="8"/>
  <c r="B20" i="8"/>
  <c r="B27" i="7"/>
  <c r="B26" i="7"/>
  <c r="B25" i="7"/>
  <c r="B24" i="7"/>
  <c r="B23" i="7"/>
  <c r="B22" i="7"/>
  <c r="B21" i="7"/>
  <c r="B20" i="7"/>
  <c r="B19" i="8" l="1"/>
  <c r="B18" i="8"/>
  <c r="B19" i="7"/>
  <c r="B18" i="7"/>
  <c r="B17" i="7"/>
  <c r="B17" i="8" l="1"/>
  <c r="B16" i="8"/>
  <c r="B15" i="8"/>
  <c r="B14" i="8"/>
  <c r="B13" i="8"/>
  <c r="B16" i="7"/>
  <c r="B15" i="7"/>
  <c r="B14" i="7"/>
  <c r="B13" i="7"/>
  <c r="B12" i="7"/>
  <c r="B11" i="7"/>
  <c r="B12" i="8"/>
  <c r="B11" i="8"/>
  <c r="B6" i="8" l="1"/>
  <c r="B7" i="8"/>
  <c r="B8" i="8"/>
  <c r="B9" i="8"/>
  <c r="B10" i="8"/>
  <c r="B5" i="8"/>
  <c r="B7" i="7"/>
  <c r="B8" i="7"/>
  <c r="B9" i="7"/>
  <c r="B10" i="7"/>
  <c r="B5" i="7"/>
  <c r="B6" i="7"/>
  <c r="B4" i="7"/>
  <c r="B33" i="7" l="1"/>
  <c r="P43" i="9"/>
  <c r="O43" i="9"/>
  <c r="N43" i="9"/>
  <c r="M43" i="9"/>
  <c r="K43" i="9"/>
  <c r="J43" i="9"/>
  <c r="I43" i="9"/>
  <c r="H43" i="9"/>
  <c r="G43" i="9"/>
  <c r="F43" i="9"/>
  <c r="E43" i="9"/>
  <c r="D43" i="9"/>
  <c r="C43" i="9"/>
  <c r="B43" i="9"/>
  <c r="P41" i="9"/>
  <c r="O41" i="9"/>
  <c r="N41" i="9"/>
  <c r="M41" i="9"/>
  <c r="K41" i="9"/>
  <c r="J41" i="9"/>
  <c r="I41" i="9"/>
  <c r="H41" i="9"/>
  <c r="G41" i="9"/>
  <c r="F41" i="9"/>
  <c r="E41" i="9"/>
  <c r="D41" i="9"/>
  <c r="C41" i="9"/>
  <c r="B41" i="9"/>
  <c r="P33" i="9"/>
  <c r="O33" i="9"/>
  <c r="N33" i="9"/>
  <c r="M33" i="9"/>
  <c r="K33" i="9"/>
  <c r="J33" i="9"/>
  <c r="I33" i="9"/>
  <c r="H33" i="9"/>
  <c r="G33" i="9"/>
  <c r="F33" i="9"/>
  <c r="E33" i="9"/>
  <c r="D33" i="9"/>
  <c r="C33" i="9"/>
  <c r="B33" i="9"/>
  <c r="P43" i="8" l="1"/>
  <c r="O43" i="8"/>
  <c r="N43" i="8"/>
  <c r="M43" i="8"/>
  <c r="K43" i="8"/>
  <c r="J43" i="8"/>
  <c r="I43" i="8"/>
  <c r="H43" i="8"/>
  <c r="G43" i="8"/>
  <c r="F43" i="8"/>
  <c r="E43" i="8"/>
  <c r="D43" i="8"/>
  <c r="C43" i="8"/>
  <c r="B43" i="8"/>
  <c r="P41" i="8"/>
  <c r="O41" i="8"/>
  <c r="N41" i="8"/>
  <c r="M41" i="8"/>
  <c r="K41" i="8"/>
  <c r="J41" i="8"/>
  <c r="I41" i="8"/>
  <c r="H41" i="8"/>
  <c r="G41" i="8"/>
  <c r="F41" i="8"/>
  <c r="E41" i="8"/>
  <c r="D41" i="8"/>
  <c r="C41" i="8"/>
  <c r="B41" i="8"/>
  <c r="P33" i="8"/>
  <c r="O33" i="8"/>
  <c r="N33" i="8"/>
  <c r="M33" i="8"/>
  <c r="K33" i="8"/>
  <c r="J33" i="8"/>
  <c r="I33" i="8"/>
  <c r="H33" i="8"/>
  <c r="G33" i="8"/>
  <c r="F33" i="8"/>
  <c r="E33" i="8"/>
  <c r="D33" i="8"/>
  <c r="C33" i="8"/>
  <c r="B33" i="8"/>
  <c r="P43" i="7"/>
  <c r="O43" i="7"/>
  <c r="N43" i="7"/>
  <c r="M43" i="7"/>
  <c r="K43" i="7"/>
  <c r="J43" i="7"/>
  <c r="I43" i="7"/>
  <c r="H43" i="7"/>
  <c r="G43" i="7"/>
  <c r="F43" i="7"/>
  <c r="E43" i="7"/>
  <c r="D43" i="7"/>
  <c r="C43" i="7"/>
  <c r="B43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B41" i="7"/>
  <c r="P33" i="7"/>
  <c r="O33" i="7"/>
  <c r="N33" i="7"/>
  <c r="M33" i="7"/>
  <c r="K33" i="7"/>
  <c r="J33" i="7"/>
  <c r="I33" i="7"/>
  <c r="H33" i="7"/>
  <c r="G33" i="7"/>
  <c r="F33" i="7"/>
  <c r="E33" i="7"/>
  <c r="D33" i="7"/>
  <c r="C33" i="7"/>
</calcChain>
</file>

<file path=xl/sharedStrings.xml><?xml version="1.0" encoding="utf-8"?>
<sst xmlns="http://schemas.openxmlformats.org/spreadsheetml/2006/main" count="207" uniqueCount="38">
  <si>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</si>
  <si>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</si>
  <si>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</si>
  <si>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</si>
  <si>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</si>
  <si>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</si>
  <si>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</si>
  <si>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</si>
  <si>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</si>
  <si>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</si>
  <si>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</si>
  <si>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</si>
  <si>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</si>
  <si>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</si>
  <si>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</si>
  <si>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</si>
  <si>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</si>
  <si>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</si>
  <si>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</si>
  <si>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</si>
  <si>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</si>
  <si>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Final
pH (Design- 6.5 to 9.0)</t>
  </si>
  <si>
    <t>Final
BOD (Design - &lt;20 mg/l)</t>
  </si>
  <si>
    <t>Final TSS (Design  - &lt;30 mg/l)</t>
  </si>
  <si>
    <t>Average</t>
  </si>
  <si>
    <t>Source:</t>
  </si>
  <si>
    <t>Logbook of Labarotory at Sewage Treament Plant</t>
  </si>
  <si>
    <t>Min</t>
  </si>
  <si>
    <t>Max</t>
  </si>
  <si>
    <t>NA</t>
  </si>
  <si>
    <t>Naini-2 STP, 42 MLD STP at Prayagraj
 INLET FLOW &amp; QUALITY REPORT</t>
  </si>
  <si>
    <t>Phaphamau STP, 14 MLD STP at Prayagraj
 INLET FLOW &amp; QUALITY REPORT</t>
  </si>
  <si>
    <t>JHUNSI STP, 16 MLD STP at Prayagraj
 INLET FLOW &amp; QUALITY REPORT</t>
  </si>
  <si>
    <t>Daily Feed Quantity  
MLD
(Design-
16 MLD)</t>
  </si>
  <si>
    <t>Daily Feed Quantity  
MLD
(Design-
14 MLD)</t>
  </si>
  <si>
    <t>Daily Feed Quantity  
MLD
(Design-
42 MLD)</t>
  </si>
  <si>
    <t>-</t>
  </si>
  <si>
    <t>From 01.02.2024 to 29.02.2024:
1. Sewage from 13 I&amp;Ds is coming into SPS.
2. Due to cleaning of Chlorine Contact Tank on 17.02.2024 &amp; 18.02.2024, sewage was bypassed before FCR. Hence, parameter testing was not done. 
3. Due to various issues in I&amp;Ds, Trunk Sewer and overflow at I&amp;D of Bhola Mandir Nalla &amp; one newly constructed manhole, sewage received from tapped I&amp;Ds is less.
4. Trivenipuram Nalla is not tapped yet as it is part of Variation related to Jhunsi facility.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</si>
</sst>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2" fontId="14" fillId="0" borderId="19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1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2" fontId="17" fillId="0" borderId="18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right" vertical="top" indent="1"/>
    </xf>
    <xf numFmtId="15" fontId="14" fillId="0" borderId="10" xfId="0" applyNumberFormat="1" applyFont="1" applyBorder="1" applyAlignment="1">
      <alignment horizontal="center" vertical="center" wrapText="1"/>
    </xf>
    <xf numFmtId="2" fontId="14" fillId="0" borderId="27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vertical="center" wrapText="1"/>
    </xf>
    <xf numFmtId="2" fontId="12" fillId="0" borderId="21" xfId="0" applyNumberFormat="1" applyFont="1" applyBorder="1" applyAlignment="1">
      <alignment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5" fontId="12" fillId="0" borderId="17" xfId="0" applyNumberFormat="1" applyFont="1" applyBorder="1" applyAlignment="1">
      <alignment horizontal="center" vertical="center" wrapText="1"/>
    </xf>
    <xf numFmtId="15" fontId="12" fillId="0" borderId="30" xfId="0" applyNumberFormat="1" applyFont="1" applyBorder="1" applyAlignment="1">
      <alignment horizontal="center" vertical="center" wrapText="1"/>
    </xf>
    <xf numFmtId="15" fontId="12" fillId="0" borderId="31" xfId="0" applyNumberFormat="1" applyFont="1" applyBorder="1" applyAlignment="1">
      <alignment horizontal="center" vertical="center" wrapText="1"/>
    </xf>
    <xf numFmtId="15" fontId="12" fillId="0" borderId="3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2" xfId="0" applyFont="1" applyBorder="1"/>
    <xf numFmtId="2" fontId="12" fillId="0" borderId="2" xfId="0" applyNumberFormat="1" applyFont="1" applyBorder="1" applyAlignment="1">
      <alignment horizontal="left" vertical="center" wrapText="1"/>
    </xf>
    <xf numFmtId="2" fontId="12" fillId="0" borderId="21" xfId="0" applyNumberFormat="1" applyFont="1" applyBorder="1" applyAlignment="1">
      <alignment horizontal="left" vertical="center" wrapText="1"/>
    </xf>
    <xf numFmtId="2" fontId="12" fillId="0" borderId="5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FA95C5EC-6048-40E3-9B90-1A2818C8A1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184150</xdr:colOff>
      <xdr:row>0</xdr:row>
      <xdr:rowOff>0</xdr:rowOff>
    </xdr:from>
    <xdr:to>
      <xdr:col>16</xdr:col>
      <xdr:colOff>1474004</xdr:colOff>
      <xdr:row>0</xdr:row>
      <xdr:rowOff>796085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4A5F90-4985-4C1A-A635-6A6E9CEA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0"/>
          <a:ext cx="2026454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265A07E3-4579-4CD9-8599-776F3F1D89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190500</xdr:colOff>
      <xdr:row>0</xdr:row>
      <xdr:rowOff>38100</xdr:rowOff>
    </xdr:from>
    <xdr:to>
      <xdr:col>16</xdr:col>
      <xdr:colOff>1474004</xdr:colOff>
      <xdr:row>0</xdr:row>
      <xdr:rowOff>834185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25D22B-85DC-4442-8504-E8C2736F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8000" y="38100"/>
          <a:ext cx="2026454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EF94FEF1-BD98-4256-B2E2-66717C5D401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196850</xdr:colOff>
      <xdr:row>0</xdr:row>
      <xdr:rowOff>63501</xdr:rowOff>
    </xdr:from>
    <xdr:to>
      <xdr:col>16</xdr:col>
      <xdr:colOff>1480354</xdr:colOff>
      <xdr:row>0</xdr:row>
      <xdr:rowOff>844551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4D9C85B-9D01-408A-8B4E-DF6183FC5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63501"/>
          <a:ext cx="2026454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2EE4-4696-4301-BF86-C1EA47D94067}">
  <sheetPr>
    <tabColor rgb="FF92D050"/>
  </sheetPr>
  <dimension ref="A1:AT43"/>
  <sheetViews>
    <sheetView view="pageBreakPreview" zoomScale="60" zoomScaleNormal="100" workbookViewId="0">
      <selection activeCell="C34" sqref="C34"/>
    </sheetView>
  </sheetViews>
  <sheetFormatPr defaultRowHeight="14.4" x14ac:dyDescent="0.3"/>
  <cols>
    <col min="1" max="1" width="10.218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22.33203125" customWidth="1"/>
  </cols>
  <sheetData>
    <row r="1" spans="1:46" ht="69.75" customHeight="1" thickBot="1" x14ac:dyDescent="0.6">
      <c r="A1" s="58" t="s">
        <v>30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35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6"/>
      <c r="B3" s="20" t="s">
        <v>9</v>
      </c>
      <c r="C3" s="21" t="s">
        <v>10</v>
      </c>
      <c r="D3" s="22" t="s">
        <v>11</v>
      </c>
      <c r="E3" s="22" t="s">
        <v>21</v>
      </c>
      <c r="F3" s="23" t="s">
        <v>12</v>
      </c>
      <c r="G3" s="24" t="s">
        <v>22</v>
      </c>
      <c r="H3" s="25" t="s">
        <v>13</v>
      </c>
      <c r="I3" s="25" t="s">
        <v>14</v>
      </c>
      <c r="J3" s="26" t="s">
        <v>15</v>
      </c>
      <c r="K3" s="26" t="s">
        <v>23</v>
      </c>
      <c r="L3" s="27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7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8">
        <v>45323</v>
      </c>
      <c r="B4" s="30">
        <f>C4*1000</f>
        <v>35990</v>
      </c>
      <c r="C4" s="47">
        <v>35.99</v>
      </c>
      <c r="D4" s="47">
        <v>7.58</v>
      </c>
      <c r="E4" s="47">
        <v>7.76</v>
      </c>
      <c r="F4" s="30">
        <v>155</v>
      </c>
      <c r="G4" s="30">
        <v>23</v>
      </c>
      <c r="H4" s="30">
        <v>296</v>
      </c>
      <c r="I4" s="30">
        <v>44</v>
      </c>
      <c r="J4" s="30">
        <v>278</v>
      </c>
      <c r="K4" s="30">
        <v>34</v>
      </c>
      <c r="L4" s="17" t="s">
        <v>29</v>
      </c>
      <c r="M4" s="30">
        <v>500</v>
      </c>
      <c r="N4" s="30">
        <v>0.3</v>
      </c>
      <c r="O4" s="47">
        <v>24.5</v>
      </c>
      <c r="P4" s="30">
        <v>1100000</v>
      </c>
      <c r="Q4" s="34"/>
    </row>
    <row r="5" spans="1:46" x14ac:dyDescent="0.3">
      <c r="A5" s="48">
        <v>45324</v>
      </c>
      <c r="B5" s="17">
        <f t="shared" ref="B5:B32" si="0">C5*1000</f>
        <v>36930</v>
      </c>
      <c r="C5" s="33">
        <v>36.93</v>
      </c>
      <c r="D5" s="33">
        <v>7.55</v>
      </c>
      <c r="E5" s="33">
        <v>7.8</v>
      </c>
      <c r="F5" s="17">
        <v>160</v>
      </c>
      <c r="G5" s="17">
        <v>21</v>
      </c>
      <c r="H5" s="17">
        <v>300</v>
      </c>
      <c r="I5" s="17">
        <v>48</v>
      </c>
      <c r="J5" s="17">
        <v>266</v>
      </c>
      <c r="K5" s="17">
        <v>24</v>
      </c>
      <c r="L5" s="17" t="s">
        <v>29</v>
      </c>
      <c r="M5" s="17">
        <v>600</v>
      </c>
      <c r="N5" s="17">
        <v>0.3</v>
      </c>
      <c r="O5" s="33">
        <v>24.3</v>
      </c>
      <c r="P5" s="17">
        <v>1400000</v>
      </c>
      <c r="Q5" s="16"/>
    </row>
    <row r="6" spans="1:46" x14ac:dyDescent="0.3">
      <c r="A6" s="48">
        <v>45325</v>
      </c>
      <c r="B6" s="17">
        <f t="shared" si="0"/>
        <v>37780</v>
      </c>
      <c r="C6" s="33">
        <v>37.78</v>
      </c>
      <c r="D6" s="33">
        <v>7.51</v>
      </c>
      <c r="E6" s="33">
        <v>7.78</v>
      </c>
      <c r="F6" s="17">
        <v>165</v>
      </c>
      <c r="G6" s="17">
        <v>20</v>
      </c>
      <c r="H6" s="17">
        <v>320</v>
      </c>
      <c r="I6" s="17">
        <v>44</v>
      </c>
      <c r="J6" s="17">
        <v>260</v>
      </c>
      <c r="K6" s="17">
        <v>23</v>
      </c>
      <c r="L6" s="17" t="s">
        <v>29</v>
      </c>
      <c r="M6" s="17">
        <v>400</v>
      </c>
      <c r="N6" s="17">
        <v>0.2</v>
      </c>
      <c r="O6" s="33">
        <v>23.88</v>
      </c>
      <c r="P6" s="17">
        <v>1700000</v>
      </c>
      <c r="Q6" s="16"/>
    </row>
    <row r="7" spans="1:46" x14ac:dyDescent="0.3">
      <c r="A7" s="48">
        <v>45326</v>
      </c>
      <c r="B7" s="17">
        <f t="shared" si="0"/>
        <v>38580</v>
      </c>
      <c r="C7" s="33">
        <v>38.58</v>
      </c>
      <c r="D7" s="33">
        <v>7.49</v>
      </c>
      <c r="E7" s="33">
        <v>7.73</v>
      </c>
      <c r="F7" s="17">
        <v>160</v>
      </c>
      <c r="G7" s="17">
        <v>19</v>
      </c>
      <c r="H7" s="17">
        <v>312</v>
      </c>
      <c r="I7" s="17">
        <v>40</v>
      </c>
      <c r="J7" s="17">
        <v>264</v>
      </c>
      <c r="K7" s="17">
        <v>24</v>
      </c>
      <c r="L7" s="17" t="s">
        <v>29</v>
      </c>
      <c r="M7" s="17">
        <v>500</v>
      </c>
      <c r="N7" s="17">
        <v>0.3</v>
      </c>
      <c r="O7" s="33">
        <v>24.11</v>
      </c>
      <c r="P7" s="17">
        <v>1200000</v>
      </c>
      <c r="Q7" s="16"/>
    </row>
    <row r="8" spans="1:46" x14ac:dyDescent="0.3">
      <c r="A8" s="48">
        <v>45327</v>
      </c>
      <c r="B8" s="17">
        <f t="shared" si="0"/>
        <v>47250</v>
      </c>
      <c r="C8" s="33">
        <v>47.25</v>
      </c>
      <c r="D8" s="33">
        <v>7.48</v>
      </c>
      <c r="E8" s="33">
        <v>7.74</v>
      </c>
      <c r="F8" s="17">
        <v>165</v>
      </c>
      <c r="G8" s="17">
        <v>20</v>
      </c>
      <c r="H8" s="17">
        <v>324</v>
      </c>
      <c r="I8" s="17">
        <v>44</v>
      </c>
      <c r="J8" s="17">
        <v>287</v>
      </c>
      <c r="K8" s="17">
        <v>35</v>
      </c>
      <c r="L8" s="17" t="s">
        <v>29</v>
      </c>
      <c r="M8" s="17">
        <v>700</v>
      </c>
      <c r="N8" s="17">
        <v>0.3</v>
      </c>
      <c r="O8" s="33">
        <v>24.33</v>
      </c>
      <c r="P8" s="17">
        <v>1400000</v>
      </c>
      <c r="Q8" s="16"/>
    </row>
    <row r="9" spans="1:46" x14ac:dyDescent="0.3">
      <c r="A9" s="48">
        <v>45328</v>
      </c>
      <c r="B9" s="17">
        <f t="shared" si="0"/>
        <v>37250</v>
      </c>
      <c r="C9" s="33">
        <v>37.25</v>
      </c>
      <c r="D9" s="33">
        <v>7.5</v>
      </c>
      <c r="E9" s="33">
        <v>7.78</v>
      </c>
      <c r="F9" s="17">
        <v>160</v>
      </c>
      <c r="G9" s="17">
        <v>21</v>
      </c>
      <c r="H9" s="17">
        <v>300</v>
      </c>
      <c r="I9" s="17">
        <v>48</v>
      </c>
      <c r="J9" s="17">
        <v>268</v>
      </c>
      <c r="K9" s="17">
        <v>32</v>
      </c>
      <c r="L9" s="17" t="s">
        <v>29</v>
      </c>
      <c r="M9" s="17">
        <v>400</v>
      </c>
      <c r="N9" s="17">
        <v>0.3</v>
      </c>
      <c r="O9" s="33">
        <v>24.17</v>
      </c>
      <c r="P9" s="17">
        <v>1100000</v>
      </c>
      <c r="Q9" s="16"/>
    </row>
    <row r="10" spans="1:46" x14ac:dyDescent="0.3">
      <c r="A10" s="48">
        <v>45329</v>
      </c>
      <c r="B10" s="17">
        <f t="shared" si="0"/>
        <v>37240</v>
      </c>
      <c r="C10" s="33">
        <v>37.24</v>
      </c>
      <c r="D10" s="33">
        <v>7.52</v>
      </c>
      <c r="E10" s="33">
        <v>7.8</v>
      </c>
      <c r="F10" s="17">
        <v>165</v>
      </c>
      <c r="G10" s="17">
        <v>22</v>
      </c>
      <c r="H10" s="17">
        <v>320</v>
      </c>
      <c r="I10" s="17">
        <v>44</v>
      </c>
      <c r="J10" s="17">
        <v>272</v>
      </c>
      <c r="K10" s="17">
        <v>38</v>
      </c>
      <c r="L10" s="17" t="s">
        <v>29</v>
      </c>
      <c r="M10" s="17">
        <v>700</v>
      </c>
      <c r="N10" s="17">
        <v>0.3</v>
      </c>
      <c r="O10" s="33">
        <v>25.18</v>
      </c>
      <c r="P10" s="17">
        <v>1200000</v>
      </c>
      <c r="Q10" s="16"/>
    </row>
    <row r="11" spans="1:46" x14ac:dyDescent="0.3">
      <c r="A11" s="48">
        <v>45330</v>
      </c>
      <c r="B11" s="37">
        <f t="shared" si="0"/>
        <v>35770</v>
      </c>
      <c r="C11" s="33">
        <v>35.770000000000003</v>
      </c>
      <c r="D11" s="33">
        <v>7.5</v>
      </c>
      <c r="E11" s="33">
        <v>7.82</v>
      </c>
      <c r="F11" s="17">
        <v>160</v>
      </c>
      <c r="G11" s="17">
        <v>23</v>
      </c>
      <c r="H11" s="17">
        <v>296</v>
      </c>
      <c r="I11" s="17">
        <v>48</v>
      </c>
      <c r="J11" s="17">
        <v>267</v>
      </c>
      <c r="K11" s="17">
        <v>43</v>
      </c>
      <c r="L11" s="17" t="s">
        <v>29</v>
      </c>
      <c r="M11" s="17">
        <v>600</v>
      </c>
      <c r="N11" s="17">
        <v>0.3</v>
      </c>
      <c r="O11" s="33">
        <v>24.53</v>
      </c>
      <c r="P11" s="17">
        <v>1400000</v>
      </c>
      <c r="Q11" s="16"/>
    </row>
    <row r="12" spans="1:46" x14ac:dyDescent="0.3">
      <c r="A12" s="48">
        <v>45331</v>
      </c>
      <c r="B12" s="37">
        <f t="shared" si="0"/>
        <v>38410</v>
      </c>
      <c r="C12" s="33">
        <v>38.409999999999997</v>
      </c>
      <c r="D12" s="33">
        <v>7.52</v>
      </c>
      <c r="E12" s="33">
        <v>7.86</v>
      </c>
      <c r="F12" s="17">
        <v>165</v>
      </c>
      <c r="G12" s="17">
        <v>21</v>
      </c>
      <c r="H12" s="17">
        <v>312</v>
      </c>
      <c r="I12" s="17">
        <v>44</v>
      </c>
      <c r="J12" s="17">
        <v>275</v>
      </c>
      <c r="K12" s="17">
        <v>25</v>
      </c>
      <c r="L12" s="17" t="s">
        <v>29</v>
      </c>
      <c r="M12" s="17">
        <v>400</v>
      </c>
      <c r="N12" s="17">
        <v>0.2</v>
      </c>
      <c r="O12" s="33">
        <v>25.3</v>
      </c>
      <c r="P12" s="17">
        <v>1700000</v>
      </c>
      <c r="Q12" s="16"/>
    </row>
    <row r="13" spans="1:46" x14ac:dyDescent="0.3">
      <c r="A13" s="48">
        <v>45332</v>
      </c>
      <c r="B13" s="37">
        <f t="shared" si="0"/>
        <v>38430</v>
      </c>
      <c r="C13" s="33">
        <v>38.43</v>
      </c>
      <c r="D13" s="33">
        <v>7.48</v>
      </c>
      <c r="E13" s="33">
        <v>7.82</v>
      </c>
      <c r="F13" s="17">
        <v>155</v>
      </c>
      <c r="G13" s="17">
        <v>20</v>
      </c>
      <c r="H13" s="17">
        <v>300</v>
      </c>
      <c r="I13" s="17">
        <v>44</v>
      </c>
      <c r="J13" s="17">
        <v>263</v>
      </c>
      <c r="K13" s="17">
        <v>27</v>
      </c>
      <c r="L13" s="17" t="s">
        <v>29</v>
      </c>
      <c r="M13" s="17">
        <v>600</v>
      </c>
      <c r="N13" s="17">
        <v>0.2</v>
      </c>
      <c r="O13" s="33">
        <v>24.31</v>
      </c>
      <c r="P13" s="17">
        <v>1200000</v>
      </c>
      <c r="Q13" s="16"/>
    </row>
    <row r="14" spans="1:46" x14ac:dyDescent="0.3">
      <c r="A14" s="48">
        <v>45333</v>
      </c>
      <c r="B14" s="37">
        <f t="shared" si="0"/>
        <v>40480</v>
      </c>
      <c r="C14" s="33">
        <v>40.479999999999997</v>
      </c>
      <c r="D14" s="33">
        <v>7.5</v>
      </c>
      <c r="E14" s="33">
        <v>7.8</v>
      </c>
      <c r="F14" s="17">
        <v>160</v>
      </c>
      <c r="G14" s="17">
        <v>21</v>
      </c>
      <c r="H14" s="17">
        <v>316</v>
      </c>
      <c r="I14" s="17">
        <v>48</v>
      </c>
      <c r="J14" s="17">
        <v>266</v>
      </c>
      <c r="K14" s="17">
        <v>28</v>
      </c>
      <c r="L14" s="17" t="s">
        <v>29</v>
      </c>
      <c r="M14" s="17">
        <v>400</v>
      </c>
      <c r="N14" s="17">
        <v>0.2</v>
      </c>
      <c r="O14" s="33">
        <v>25.2</v>
      </c>
      <c r="P14" s="17">
        <v>1300000</v>
      </c>
      <c r="Q14" s="16"/>
    </row>
    <row r="15" spans="1:46" x14ac:dyDescent="0.3">
      <c r="A15" s="48">
        <v>45334</v>
      </c>
      <c r="B15" s="37">
        <f t="shared" si="0"/>
        <v>39340</v>
      </c>
      <c r="C15" s="33">
        <v>39.340000000000003</v>
      </c>
      <c r="D15" s="33">
        <v>7.52</v>
      </c>
      <c r="E15" s="33">
        <v>7.83</v>
      </c>
      <c r="F15" s="17">
        <v>170</v>
      </c>
      <c r="G15" s="17">
        <v>22</v>
      </c>
      <c r="H15" s="17">
        <v>332</v>
      </c>
      <c r="I15" s="17">
        <v>44</v>
      </c>
      <c r="J15" s="17">
        <v>272</v>
      </c>
      <c r="K15" s="17">
        <v>30</v>
      </c>
      <c r="L15" s="17" t="s">
        <v>29</v>
      </c>
      <c r="M15" s="17">
        <v>500</v>
      </c>
      <c r="N15" s="17">
        <v>0.3</v>
      </c>
      <c r="O15" s="33">
        <v>24.47</v>
      </c>
      <c r="P15" s="17">
        <v>1100000</v>
      </c>
      <c r="Q15" s="16"/>
    </row>
    <row r="16" spans="1:46" x14ac:dyDescent="0.3">
      <c r="A16" s="48">
        <v>45335</v>
      </c>
      <c r="B16" s="37">
        <f t="shared" si="0"/>
        <v>39310</v>
      </c>
      <c r="C16" s="33">
        <v>39.31</v>
      </c>
      <c r="D16" s="33">
        <v>7.5</v>
      </c>
      <c r="E16" s="33">
        <v>7.81</v>
      </c>
      <c r="F16" s="17">
        <v>175</v>
      </c>
      <c r="G16" s="17">
        <v>21</v>
      </c>
      <c r="H16" s="17">
        <v>328</v>
      </c>
      <c r="I16" s="17">
        <v>48</v>
      </c>
      <c r="J16" s="17">
        <v>269</v>
      </c>
      <c r="K16" s="17">
        <v>32</v>
      </c>
      <c r="L16" s="17" t="s">
        <v>29</v>
      </c>
      <c r="M16" s="17">
        <v>600</v>
      </c>
      <c r="N16" s="17">
        <v>0.3</v>
      </c>
      <c r="O16" s="33">
        <v>23.91</v>
      </c>
      <c r="P16" s="17">
        <v>1400000</v>
      </c>
      <c r="Q16" s="16"/>
    </row>
    <row r="17" spans="1:17" x14ac:dyDescent="0.3">
      <c r="A17" s="48">
        <v>45336</v>
      </c>
      <c r="B17" s="37">
        <f t="shared" si="0"/>
        <v>48070</v>
      </c>
      <c r="C17" s="33">
        <v>48.07</v>
      </c>
      <c r="D17" s="33">
        <v>7.47</v>
      </c>
      <c r="E17" s="33">
        <v>7.77</v>
      </c>
      <c r="F17" s="17">
        <v>165</v>
      </c>
      <c r="G17" s="17">
        <v>22</v>
      </c>
      <c r="H17" s="17">
        <v>312</v>
      </c>
      <c r="I17" s="17">
        <v>44</v>
      </c>
      <c r="J17" s="17">
        <v>281</v>
      </c>
      <c r="K17" s="17">
        <v>36</v>
      </c>
      <c r="L17" s="17" t="s">
        <v>29</v>
      </c>
      <c r="M17" s="17">
        <v>400</v>
      </c>
      <c r="N17" s="17">
        <v>0.2</v>
      </c>
      <c r="O17" s="33">
        <v>24.1</v>
      </c>
      <c r="P17" s="17">
        <v>1200000</v>
      </c>
      <c r="Q17" s="16"/>
    </row>
    <row r="18" spans="1:17" x14ac:dyDescent="0.3">
      <c r="A18" s="48">
        <v>45337</v>
      </c>
      <c r="B18" s="38">
        <f t="shared" si="0"/>
        <v>37080</v>
      </c>
      <c r="C18" s="33">
        <v>37.08</v>
      </c>
      <c r="D18" s="33">
        <v>7.49</v>
      </c>
      <c r="E18" s="33">
        <v>7.8</v>
      </c>
      <c r="F18" s="17">
        <v>160</v>
      </c>
      <c r="G18" s="17">
        <v>23</v>
      </c>
      <c r="H18" s="17">
        <v>304</v>
      </c>
      <c r="I18" s="17">
        <v>48</v>
      </c>
      <c r="J18" s="17">
        <v>287</v>
      </c>
      <c r="K18" s="17">
        <v>46</v>
      </c>
      <c r="L18" s="17" t="s">
        <v>29</v>
      </c>
      <c r="M18" s="17">
        <v>700</v>
      </c>
      <c r="N18" s="17">
        <v>0.2</v>
      </c>
      <c r="O18" s="33">
        <v>24.17</v>
      </c>
      <c r="P18" s="17">
        <v>1700000</v>
      </c>
      <c r="Q18" s="16"/>
    </row>
    <row r="19" spans="1:17" x14ac:dyDescent="0.3">
      <c r="A19" s="48">
        <v>45338</v>
      </c>
      <c r="B19" s="37">
        <f t="shared" si="0"/>
        <v>38580</v>
      </c>
      <c r="C19" s="33">
        <v>38.58</v>
      </c>
      <c r="D19" s="33">
        <v>7.48</v>
      </c>
      <c r="E19" s="33">
        <v>7.79</v>
      </c>
      <c r="F19" s="17">
        <v>170</v>
      </c>
      <c r="G19" s="17">
        <v>22</v>
      </c>
      <c r="H19" s="17">
        <v>312</v>
      </c>
      <c r="I19" s="17">
        <v>44</v>
      </c>
      <c r="J19" s="17">
        <v>280</v>
      </c>
      <c r="K19" s="17">
        <v>42</v>
      </c>
      <c r="L19" s="17" t="s">
        <v>29</v>
      </c>
      <c r="M19" s="17">
        <v>500</v>
      </c>
      <c r="N19" s="17">
        <v>0.3</v>
      </c>
      <c r="O19" s="33">
        <v>23.89</v>
      </c>
      <c r="P19" s="17">
        <v>1100000</v>
      </c>
      <c r="Q19" s="16"/>
    </row>
    <row r="20" spans="1:17" x14ac:dyDescent="0.3">
      <c r="A20" s="48">
        <v>45339</v>
      </c>
      <c r="B20" s="37">
        <f t="shared" si="0"/>
        <v>37870</v>
      </c>
      <c r="C20" s="33">
        <v>37.869999999999997</v>
      </c>
      <c r="D20" s="33">
        <v>7.5</v>
      </c>
      <c r="E20" s="33">
        <v>7.81</v>
      </c>
      <c r="F20" s="17">
        <v>165</v>
      </c>
      <c r="G20" s="17">
        <v>23</v>
      </c>
      <c r="H20" s="17">
        <v>300</v>
      </c>
      <c r="I20" s="17">
        <v>48</v>
      </c>
      <c r="J20" s="17">
        <v>283</v>
      </c>
      <c r="K20" s="17">
        <v>26</v>
      </c>
      <c r="L20" s="17" t="s">
        <v>29</v>
      </c>
      <c r="M20" s="17">
        <v>600</v>
      </c>
      <c r="N20" s="17">
        <v>0.2</v>
      </c>
      <c r="O20" s="33">
        <v>24.31</v>
      </c>
      <c r="P20" s="17">
        <v>1300000</v>
      </c>
      <c r="Q20" s="16"/>
    </row>
    <row r="21" spans="1:17" x14ac:dyDescent="0.3">
      <c r="A21" s="48">
        <v>45340</v>
      </c>
      <c r="B21" s="37">
        <f t="shared" si="0"/>
        <v>39700</v>
      </c>
      <c r="C21" s="33">
        <v>39.700000000000003</v>
      </c>
      <c r="D21" s="33">
        <v>7.47</v>
      </c>
      <c r="E21" s="33">
        <v>7.84</v>
      </c>
      <c r="F21" s="17">
        <v>170</v>
      </c>
      <c r="G21" s="17">
        <v>21</v>
      </c>
      <c r="H21" s="17">
        <v>316</v>
      </c>
      <c r="I21" s="17">
        <v>44</v>
      </c>
      <c r="J21" s="17">
        <v>274</v>
      </c>
      <c r="K21" s="17">
        <v>30</v>
      </c>
      <c r="L21" s="17" t="s">
        <v>29</v>
      </c>
      <c r="M21" s="17">
        <v>400</v>
      </c>
      <c r="N21" s="17">
        <v>0.2</v>
      </c>
      <c r="O21" s="33">
        <v>24.37</v>
      </c>
      <c r="P21" s="17">
        <v>1200000</v>
      </c>
      <c r="Q21" s="16"/>
    </row>
    <row r="22" spans="1:17" x14ac:dyDescent="0.3">
      <c r="A22" s="48">
        <v>45341</v>
      </c>
      <c r="B22" s="37">
        <f t="shared" si="0"/>
        <v>37690</v>
      </c>
      <c r="C22" s="33">
        <v>37.69</v>
      </c>
      <c r="D22" s="33">
        <v>7.48</v>
      </c>
      <c r="E22" s="33">
        <v>7.83</v>
      </c>
      <c r="F22" s="17">
        <v>165</v>
      </c>
      <c r="G22" s="17">
        <v>20</v>
      </c>
      <c r="H22" s="17">
        <v>304</v>
      </c>
      <c r="I22" s="17">
        <v>44</v>
      </c>
      <c r="J22" s="17">
        <v>269</v>
      </c>
      <c r="K22" s="17">
        <v>42</v>
      </c>
      <c r="L22" s="17" t="s">
        <v>29</v>
      </c>
      <c r="M22" s="17">
        <v>600</v>
      </c>
      <c r="N22" s="17">
        <v>0.2</v>
      </c>
      <c r="O22" s="33">
        <v>23.64</v>
      </c>
      <c r="P22" s="17">
        <v>1400000</v>
      </c>
      <c r="Q22" s="16"/>
    </row>
    <row r="23" spans="1:17" x14ac:dyDescent="0.3">
      <c r="A23" s="48">
        <v>45342</v>
      </c>
      <c r="B23" s="37">
        <f t="shared" si="0"/>
        <v>37740</v>
      </c>
      <c r="C23" s="33">
        <v>37.74</v>
      </c>
      <c r="D23" s="33">
        <v>7.49</v>
      </c>
      <c r="E23" s="33">
        <v>7.85</v>
      </c>
      <c r="F23" s="17">
        <v>175</v>
      </c>
      <c r="G23" s="17">
        <v>21</v>
      </c>
      <c r="H23" s="17">
        <v>328</v>
      </c>
      <c r="I23" s="17">
        <v>40</v>
      </c>
      <c r="J23" s="17">
        <v>275</v>
      </c>
      <c r="K23" s="17">
        <v>25</v>
      </c>
      <c r="L23" s="17" t="s">
        <v>29</v>
      </c>
      <c r="M23" s="17">
        <v>400</v>
      </c>
      <c r="N23" s="17">
        <v>0.2</v>
      </c>
      <c r="O23" s="33">
        <v>24.3</v>
      </c>
      <c r="P23" s="17">
        <v>1700000</v>
      </c>
      <c r="Q23" s="16"/>
    </row>
    <row r="24" spans="1:17" x14ac:dyDescent="0.3">
      <c r="A24" s="48">
        <v>45343</v>
      </c>
      <c r="B24" s="37">
        <f t="shared" si="0"/>
        <v>37170</v>
      </c>
      <c r="C24" s="33">
        <v>37.17</v>
      </c>
      <c r="D24" s="33">
        <v>7.51</v>
      </c>
      <c r="E24" s="33">
        <v>7.87</v>
      </c>
      <c r="F24" s="17">
        <v>165</v>
      </c>
      <c r="G24" s="17">
        <v>20</v>
      </c>
      <c r="H24" s="17">
        <v>308</v>
      </c>
      <c r="I24" s="17">
        <v>36</v>
      </c>
      <c r="J24" s="17">
        <v>264</v>
      </c>
      <c r="K24" s="17">
        <v>26</v>
      </c>
      <c r="L24" s="17" t="s">
        <v>29</v>
      </c>
      <c r="M24" s="17">
        <v>500</v>
      </c>
      <c r="N24" s="17">
        <v>0.3</v>
      </c>
      <c r="O24" s="33">
        <v>24.11</v>
      </c>
      <c r="P24" s="17">
        <v>1300000</v>
      </c>
      <c r="Q24" s="16"/>
    </row>
    <row r="25" spans="1:17" x14ac:dyDescent="0.3">
      <c r="A25" s="48">
        <v>45344</v>
      </c>
      <c r="B25" s="37">
        <f t="shared" si="0"/>
        <v>38640</v>
      </c>
      <c r="C25" s="33">
        <v>38.64</v>
      </c>
      <c r="D25" s="33">
        <v>7.53</v>
      </c>
      <c r="E25" s="33">
        <v>7.86</v>
      </c>
      <c r="F25" s="17">
        <v>170</v>
      </c>
      <c r="G25" s="17">
        <v>19</v>
      </c>
      <c r="H25" s="17">
        <v>328</v>
      </c>
      <c r="I25" s="17">
        <v>40</v>
      </c>
      <c r="J25" s="17">
        <v>278</v>
      </c>
      <c r="K25" s="17">
        <v>29</v>
      </c>
      <c r="L25" s="17" t="s">
        <v>29</v>
      </c>
      <c r="M25" s="17">
        <v>700</v>
      </c>
      <c r="N25" s="17">
        <v>0.3</v>
      </c>
      <c r="O25" s="33">
        <v>23.49</v>
      </c>
      <c r="P25" s="17">
        <v>1100000</v>
      </c>
      <c r="Q25" s="16"/>
    </row>
    <row r="26" spans="1:17" x14ac:dyDescent="0.3">
      <c r="A26" s="48">
        <v>45345</v>
      </c>
      <c r="B26" s="37">
        <f t="shared" si="0"/>
        <v>39600</v>
      </c>
      <c r="C26" s="33">
        <v>39.6</v>
      </c>
      <c r="D26" s="33">
        <v>7.52</v>
      </c>
      <c r="E26" s="33">
        <v>7.85</v>
      </c>
      <c r="F26" s="17">
        <v>175</v>
      </c>
      <c r="G26" s="17">
        <v>18</v>
      </c>
      <c r="H26" s="17">
        <v>336</v>
      </c>
      <c r="I26" s="17">
        <v>36</v>
      </c>
      <c r="J26" s="17">
        <v>263</v>
      </c>
      <c r="K26" s="17">
        <v>30</v>
      </c>
      <c r="L26" s="17" t="s">
        <v>29</v>
      </c>
      <c r="M26" s="17">
        <v>400</v>
      </c>
      <c r="N26" s="17">
        <v>0.3</v>
      </c>
      <c r="O26" s="33">
        <v>24.17</v>
      </c>
      <c r="P26" s="17">
        <v>1400000</v>
      </c>
      <c r="Q26" s="16"/>
    </row>
    <row r="27" spans="1:17" x14ac:dyDescent="0.3">
      <c r="A27" s="48">
        <v>45346</v>
      </c>
      <c r="B27" s="37">
        <f t="shared" si="0"/>
        <v>38760</v>
      </c>
      <c r="C27" s="33">
        <v>38.76</v>
      </c>
      <c r="D27" s="33">
        <v>7.48</v>
      </c>
      <c r="E27" s="33">
        <v>7.88</v>
      </c>
      <c r="F27" s="17">
        <v>180</v>
      </c>
      <c r="G27" s="17">
        <v>19</v>
      </c>
      <c r="H27" s="17">
        <v>344</v>
      </c>
      <c r="I27" s="17">
        <v>40</v>
      </c>
      <c r="J27" s="17">
        <v>260</v>
      </c>
      <c r="K27" s="17">
        <v>17</v>
      </c>
      <c r="L27" s="17" t="s">
        <v>29</v>
      </c>
      <c r="M27" s="17">
        <v>500</v>
      </c>
      <c r="N27" s="17">
        <v>0.3</v>
      </c>
      <c r="O27" s="33">
        <v>24.1</v>
      </c>
      <c r="P27" s="17">
        <v>1200000</v>
      </c>
      <c r="Q27" s="16"/>
    </row>
    <row r="28" spans="1:17" x14ac:dyDescent="0.3">
      <c r="A28" s="48">
        <v>45347</v>
      </c>
      <c r="B28" s="37">
        <f t="shared" si="0"/>
        <v>36870</v>
      </c>
      <c r="C28" s="33">
        <v>36.869999999999997</v>
      </c>
      <c r="D28" s="33">
        <v>7.5</v>
      </c>
      <c r="E28" s="33">
        <v>7.89</v>
      </c>
      <c r="F28" s="17">
        <v>170</v>
      </c>
      <c r="G28" s="17">
        <v>18</v>
      </c>
      <c r="H28" s="17">
        <v>328</v>
      </c>
      <c r="I28" s="17">
        <v>36</v>
      </c>
      <c r="J28" s="17">
        <v>266</v>
      </c>
      <c r="K28" s="17">
        <v>19</v>
      </c>
      <c r="L28" s="17" t="s">
        <v>29</v>
      </c>
      <c r="M28" s="17">
        <v>600</v>
      </c>
      <c r="N28" s="17">
        <v>0.3</v>
      </c>
      <c r="O28" s="33">
        <v>25</v>
      </c>
      <c r="P28" s="17">
        <v>1700000</v>
      </c>
      <c r="Q28" s="16"/>
    </row>
    <row r="29" spans="1:17" x14ac:dyDescent="0.3">
      <c r="A29" s="48">
        <v>45348</v>
      </c>
      <c r="B29" s="37">
        <f t="shared" si="0"/>
        <v>36580</v>
      </c>
      <c r="C29" s="33">
        <v>36.58</v>
      </c>
      <c r="D29" s="33">
        <v>7.46</v>
      </c>
      <c r="E29" s="33">
        <v>7.87</v>
      </c>
      <c r="F29" s="17">
        <v>160</v>
      </c>
      <c r="G29" s="17">
        <v>19</v>
      </c>
      <c r="H29" s="17">
        <v>320</v>
      </c>
      <c r="I29" s="17">
        <v>40</v>
      </c>
      <c r="J29" s="17">
        <v>273</v>
      </c>
      <c r="K29" s="17">
        <v>24</v>
      </c>
      <c r="L29" s="17" t="s">
        <v>29</v>
      </c>
      <c r="M29" s="17">
        <v>400</v>
      </c>
      <c r="N29" s="17">
        <v>0.2</v>
      </c>
      <c r="O29" s="33">
        <v>24.33</v>
      </c>
      <c r="P29" s="17">
        <v>1400000</v>
      </c>
      <c r="Q29" s="16"/>
    </row>
    <row r="30" spans="1:17" x14ac:dyDescent="0.3">
      <c r="A30" s="48">
        <v>45349</v>
      </c>
      <c r="B30" s="37">
        <f t="shared" si="0"/>
        <v>39800</v>
      </c>
      <c r="C30" s="33">
        <v>39.799999999999997</v>
      </c>
      <c r="D30" s="33">
        <v>7.41</v>
      </c>
      <c r="E30" s="33">
        <v>7.85</v>
      </c>
      <c r="F30" s="17">
        <v>165</v>
      </c>
      <c r="G30" s="17">
        <v>20</v>
      </c>
      <c r="H30" s="17">
        <v>324</v>
      </c>
      <c r="I30" s="17">
        <v>36</v>
      </c>
      <c r="J30" s="17">
        <v>268</v>
      </c>
      <c r="K30" s="17">
        <v>32</v>
      </c>
      <c r="L30" s="17" t="s">
        <v>29</v>
      </c>
      <c r="M30" s="17">
        <v>700</v>
      </c>
      <c r="N30" s="17">
        <v>0.3</v>
      </c>
      <c r="O30" s="33">
        <v>24.6</v>
      </c>
      <c r="P30" s="17">
        <v>1100000</v>
      </c>
      <c r="Q30" s="16"/>
    </row>
    <row r="31" spans="1:17" x14ac:dyDescent="0.3">
      <c r="A31" s="48">
        <v>45350</v>
      </c>
      <c r="B31" s="37">
        <f t="shared" si="0"/>
        <v>39650</v>
      </c>
      <c r="C31" s="33">
        <v>39.65</v>
      </c>
      <c r="D31" s="33">
        <v>7.4</v>
      </c>
      <c r="E31" s="33">
        <v>7.84</v>
      </c>
      <c r="F31" s="17">
        <v>170</v>
      </c>
      <c r="G31" s="17">
        <v>19</v>
      </c>
      <c r="H31" s="17">
        <v>336</v>
      </c>
      <c r="I31" s="17">
        <v>40</v>
      </c>
      <c r="J31" s="17">
        <v>275</v>
      </c>
      <c r="K31" s="17">
        <v>33</v>
      </c>
      <c r="L31" s="17" t="s">
        <v>29</v>
      </c>
      <c r="M31" s="17">
        <v>500</v>
      </c>
      <c r="N31" s="17">
        <v>0.3</v>
      </c>
      <c r="O31" s="33">
        <v>25.38</v>
      </c>
      <c r="P31" s="17">
        <v>1300000</v>
      </c>
      <c r="Q31" s="16"/>
    </row>
    <row r="32" spans="1:17" ht="15" thickBot="1" x14ac:dyDescent="0.35">
      <c r="A32" s="48">
        <v>45351</v>
      </c>
      <c r="B32" s="37">
        <f t="shared" si="0"/>
        <v>39660</v>
      </c>
      <c r="C32" s="33">
        <v>39.659999999999997</v>
      </c>
      <c r="D32" s="33">
        <v>7.46</v>
      </c>
      <c r="E32" s="33">
        <v>7.89</v>
      </c>
      <c r="F32" s="17">
        <v>160</v>
      </c>
      <c r="G32" s="17">
        <v>18</v>
      </c>
      <c r="H32" s="17">
        <v>324</v>
      </c>
      <c r="I32" s="17">
        <v>36</v>
      </c>
      <c r="J32" s="17">
        <v>261</v>
      </c>
      <c r="K32" s="17">
        <v>20</v>
      </c>
      <c r="L32" s="17" t="s">
        <v>29</v>
      </c>
      <c r="M32" s="17">
        <v>400</v>
      </c>
      <c r="N32" s="17">
        <v>0.2</v>
      </c>
      <c r="O32" s="33">
        <v>24.15</v>
      </c>
      <c r="P32" s="17">
        <v>1700000</v>
      </c>
      <c r="Q32" s="16"/>
    </row>
    <row r="33" spans="1:17" ht="15" thickBot="1" x14ac:dyDescent="0.35">
      <c r="A33" s="39" t="s">
        <v>24</v>
      </c>
      <c r="B33" s="40">
        <f t="shared" ref="B33:K33" si="1">AVERAGE(B4:B32)</f>
        <v>38835.172413793101</v>
      </c>
      <c r="C33" s="40">
        <f t="shared" si="1"/>
        <v>38.83517241379311</v>
      </c>
      <c r="D33" s="40">
        <f t="shared" si="1"/>
        <v>7.4931034482758623</v>
      </c>
      <c r="E33" s="40">
        <f t="shared" si="1"/>
        <v>7.8213793103448275</v>
      </c>
      <c r="F33" s="40">
        <f t="shared" si="1"/>
        <v>165.51724137931035</v>
      </c>
      <c r="G33" s="40">
        <f t="shared" si="1"/>
        <v>20.551724137931036</v>
      </c>
      <c r="H33" s="40">
        <f t="shared" si="1"/>
        <v>316.55172413793105</v>
      </c>
      <c r="I33" s="40">
        <f t="shared" si="1"/>
        <v>42.758620689655174</v>
      </c>
      <c r="J33" s="40">
        <f t="shared" si="1"/>
        <v>271.17241379310343</v>
      </c>
      <c r="K33" s="40">
        <f t="shared" si="1"/>
        <v>30.068965517241381</v>
      </c>
      <c r="L33" s="40" t="s">
        <v>29</v>
      </c>
      <c r="M33" s="40">
        <f>AVERAGE(M4:M32)</f>
        <v>524.13793103448279</v>
      </c>
      <c r="N33" s="40">
        <f>AVERAGE(N4:N32)</f>
        <v>0.25862068965517243</v>
      </c>
      <c r="O33" s="40">
        <f>AVERAGE(O4:O32)</f>
        <v>24.355172413793106</v>
      </c>
      <c r="P33" s="40">
        <f>AVERAGE(P4:P32)</f>
        <v>1344827.5862068965</v>
      </c>
      <c r="Q33" s="19"/>
    </row>
    <row r="34" spans="1:17" x14ac:dyDescent="0.3">
      <c r="C34" s="55">
        <f>SUM(C4:C32)</f>
        <v>1126.2200000000003</v>
      </c>
    </row>
    <row r="39" spans="1:17" ht="40.799999999999997" customHeight="1" x14ac:dyDescent="0.3">
      <c r="A39" s="56" t="s">
        <v>25</v>
      </c>
      <c r="B39" s="56"/>
      <c r="C39" s="56" t="s">
        <v>26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1" spans="1:17" x14ac:dyDescent="0.3">
      <c r="A41" s="13" t="s">
        <v>27</v>
      </c>
      <c r="B41" s="14">
        <f t="shared" ref="B41:K41" si="2">MIN(B4:B32)</f>
        <v>35770</v>
      </c>
      <c r="C41" s="14">
        <f t="shared" si="2"/>
        <v>35.770000000000003</v>
      </c>
      <c r="D41" s="14">
        <f t="shared" si="2"/>
        <v>7.4</v>
      </c>
      <c r="E41" s="14">
        <f t="shared" si="2"/>
        <v>7.73</v>
      </c>
      <c r="F41" s="14">
        <f t="shared" si="2"/>
        <v>155</v>
      </c>
      <c r="G41" s="14">
        <f t="shared" si="2"/>
        <v>18</v>
      </c>
      <c r="H41" s="14">
        <f t="shared" si="2"/>
        <v>296</v>
      </c>
      <c r="I41" s="14">
        <f t="shared" si="2"/>
        <v>36</v>
      </c>
      <c r="J41" s="14">
        <f t="shared" si="2"/>
        <v>260</v>
      </c>
      <c r="K41" s="14">
        <f t="shared" si="2"/>
        <v>17</v>
      </c>
      <c r="L41" s="14"/>
      <c r="M41" s="14">
        <f>MIN(M4:M32)</f>
        <v>400</v>
      </c>
      <c r="N41" s="14">
        <f>MIN(N4:N32)</f>
        <v>0.2</v>
      </c>
      <c r="O41" s="14">
        <f>MIN(O4:O32)</f>
        <v>23.49</v>
      </c>
      <c r="P41" s="14">
        <f>MIN(P4:P32)</f>
        <v>1100000</v>
      </c>
      <c r="Q41" s="14"/>
    </row>
    <row r="42" spans="1:17" x14ac:dyDescent="0.3">
      <c r="A42" s="13"/>
    </row>
    <row r="43" spans="1:17" x14ac:dyDescent="0.3">
      <c r="A43" s="13" t="s">
        <v>28</v>
      </c>
      <c r="B43" s="14">
        <f t="shared" ref="B43:K43" si="3">MAX(B4:B32)</f>
        <v>48070</v>
      </c>
      <c r="C43" s="14">
        <f t="shared" si="3"/>
        <v>48.07</v>
      </c>
      <c r="D43" s="14">
        <f t="shared" si="3"/>
        <v>7.58</v>
      </c>
      <c r="E43" s="14">
        <f t="shared" si="3"/>
        <v>7.89</v>
      </c>
      <c r="F43" s="14">
        <f t="shared" si="3"/>
        <v>180</v>
      </c>
      <c r="G43" s="14">
        <f t="shared" si="3"/>
        <v>23</v>
      </c>
      <c r="H43" s="14">
        <f t="shared" si="3"/>
        <v>344</v>
      </c>
      <c r="I43" s="14">
        <f t="shared" si="3"/>
        <v>48</v>
      </c>
      <c r="J43" s="14">
        <f t="shared" si="3"/>
        <v>287</v>
      </c>
      <c r="K43" s="14">
        <f t="shared" si="3"/>
        <v>46</v>
      </c>
      <c r="L43" s="14"/>
      <c r="M43" s="14">
        <f>MAX(M4:M32)</f>
        <v>700</v>
      </c>
      <c r="N43" s="14">
        <f>MAX(N4:N32)</f>
        <v>0.3</v>
      </c>
      <c r="O43" s="14">
        <f>MAX(O4:O32)</f>
        <v>25.38</v>
      </c>
      <c r="P43" s="14">
        <f>MAX(P4:P32)</f>
        <v>1700000</v>
      </c>
      <c r="Q43" s="14"/>
    </row>
  </sheetData>
  <mergeCells count="12">
    <mergeCell ref="A39:B39"/>
    <mergeCell ref="C39:Q39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scale="74" orientation="landscape" r:id="rId1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BD24-430C-4348-B346-3D9EFEF4AD9D}">
  <sheetPr>
    <tabColor rgb="FF92D050"/>
  </sheetPr>
  <dimension ref="A1:AT43"/>
  <sheetViews>
    <sheetView zoomScaleNormal="100" workbookViewId="0">
      <selection activeCell="C34" sqref="C34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8" t="s">
        <v>31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34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3"/>
      <c r="B3" s="4" t="s">
        <v>9</v>
      </c>
      <c r="C3" s="5" t="s">
        <v>10</v>
      </c>
      <c r="D3" s="6" t="s">
        <v>11</v>
      </c>
      <c r="E3" s="6" t="s">
        <v>21</v>
      </c>
      <c r="F3" s="31" t="s">
        <v>12</v>
      </c>
      <c r="G3" s="32" t="s">
        <v>22</v>
      </c>
      <c r="H3" s="7" t="s">
        <v>13</v>
      </c>
      <c r="I3" s="7" t="s">
        <v>14</v>
      </c>
      <c r="J3" s="8" t="s">
        <v>15</v>
      </c>
      <c r="K3" s="8" t="s">
        <v>23</v>
      </c>
      <c r="L3" s="9" t="s">
        <v>16</v>
      </c>
      <c r="M3" s="9" t="s">
        <v>17</v>
      </c>
      <c r="N3" s="9" t="s">
        <v>18</v>
      </c>
      <c r="O3" s="9" t="s">
        <v>19</v>
      </c>
      <c r="P3" s="9" t="s">
        <v>20</v>
      </c>
      <c r="Q3" s="6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8">
        <v>45323</v>
      </c>
      <c r="B4" s="17">
        <f>C4*1000</f>
        <v>20590</v>
      </c>
      <c r="C4" s="46">
        <v>20.59</v>
      </c>
      <c r="D4" s="46">
        <v>7.35</v>
      </c>
      <c r="E4" s="46">
        <v>7.76</v>
      </c>
      <c r="F4" s="36">
        <v>165</v>
      </c>
      <c r="G4" s="36">
        <v>15</v>
      </c>
      <c r="H4" s="36">
        <v>308</v>
      </c>
      <c r="I4" s="36">
        <v>32</v>
      </c>
      <c r="J4" s="36">
        <v>260</v>
      </c>
      <c r="K4" s="36">
        <v>38</v>
      </c>
      <c r="L4" s="36" t="s">
        <v>29</v>
      </c>
      <c r="M4" s="36">
        <v>400</v>
      </c>
      <c r="N4" s="36">
        <v>0.2</v>
      </c>
      <c r="O4" s="46">
        <v>22.95</v>
      </c>
      <c r="P4" s="36">
        <v>1300000</v>
      </c>
      <c r="Q4" s="41"/>
    </row>
    <row r="5" spans="1:46" x14ac:dyDescent="0.3">
      <c r="A5" s="48">
        <v>45324</v>
      </c>
      <c r="B5" s="17">
        <f>C5*1000</f>
        <v>18430</v>
      </c>
      <c r="C5" s="33">
        <v>18.43</v>
      </c>
      <c r="D5" s="33">
        <v>7.14</v>
      </c>
      <c r="E5" s="33">
        <v>7.72</v>
      </c>
      <c r="F5" s="17">
        <v>160</v>
      </c>
      <c r="G5" s="17">
        <v>18</v>
      </c>
      <c r="H5" s="17">
        <v>320</v>
      </c>
      <c r="I5" s="17">
        <v>36</v>
      </c>
      <c r="J5" s="17">
        <v>295</v>
      </c>
      <c r="K5" s="17">
        <v>24</v>
      </c>
      <c r="L5" s="17" t="s">
        <v>29</v>
      </c>
      <c r="M5" s="17">
        <v>500</v>
      </c>
      <c r="N5" s="17">
        <v>0.2</v>
      </c>
      <c r="O5" s="33">
        <v>22.5</v>
      </c>
      <c r="P5" s="17">
        <v>1400000</v>
      </c>
      <c r="Q5" s="42"/>
    </row>
    <row r="6" spans="1:46" x14ac:dyDescent="0.3">
      <c r="A6" s="48">
        <v>45325</v>
      </c>
      <c r="B6" s="17">
        <f t="shared" ref="B6:B32" si="0">C6*1000</f>
        <v>15890</v>
      </c>
      <c r="C6" s="33">
        <v>15.89</v>
      </c>
      <c r="D6" s="33">
        <v>7.18</v>
      </c>
      <c r="E6" s="33">
        <v>7.73</v>
      </c>
      <c r="F6" s="17">
        <v>160</v>
      </c>
      <c r="G6" s="17">
        <v>20</v>
      </c>
      <c r="H6" s="17">
        <v>304</v>
      </c>
      <c r="I6" s="17">
        <v>40</v>
      </c>
      <c r="J6" s="17">
        <v>235</v>
      </c>
      <c r="K6" s="17">
        <v>16</v>
      </c>
      <c r="L6" s="17" t="s">
        <v>29</v>
      </c>
      <c r="M6" s="17">
        <v>600</v>
      </c>
      <c r="N6" s="17">
        <v>0.3</v>
      </c>
      <c r="O6" s="33">
        <v>21.46</v>
      </c>
      <c r="P6" s="17">
        <v>1300000</v>
      </c>
      <c r="Q6" s="42"/>
    </row>
    <row r="7" spans="1:46" x14ac:dyDescent="0.3">
      <c r="A7" s="48">
        <v>45326</v>
      </c>
      <c r="B7" s="17">
        <f t="shared" si="0"/>
        <v>17950</v>
      </c>
      <c r="C7" s="33">
        <v>17.95</v>
      </c>
      <c r="D7" s="33">
        <v>7.39</v>
      </c>
      <c r="E7" s="33">
        <v>7.74</v>
      </c>
      <c r="F7" s="17">
        <v>155</v>
      </c>
      <c r="G7" s="17">
        <v>20</v>
      </c>
      <c r="H7" s="17">
        <v>284</v>
      </c>
      <c r="I7" s="17">
        <v>36</v>
      </c>
      <c r="J7" s="17">
        <v>245</v>
      </c>
      <c r="K7" s="17">
        <v>20</v>
      </c>
      <c r="L7" s="17" t="s">
        <v>29</v>
      </c>
      <c r="M7" s="17">
        <v>400</v>
      </c>
      <c r="N7" s="17">
        <v>0.3</v>
      </c>
      <c r="O7" s="33">
        <v>21.06</v>
      </c>
      <c r="P7" s="17">
        <v>1400000</v>
      </c>
      <c r="Q7" s="42"/>
    </row>
    <row r="8" spans="1:46" x14ac:dyDescent="0.3">
      <c r="A8" s="48">
        <v>45327</v>
      </c>
      <c r="B8" s="17">
        <f t="shared" si="0"/>
        <v>22670</v>
      </c>
      <c r="C8" s="33">
        <v>22.67</v>
      </c>
      <c r="D8" s="33">
        <v>7.33</v>
      </c>
      <c r="E8" s="33">
        <v>7.7</v>
      </c>
      <c r="F8" s="17">
        <v>165</v>
      </c>
      <c r="G8" s="17">
        <v>19</v>
      </c>
      <c r="H8" s="17">
        <v>312</v>
      </c>
      <c r="I8" s="17">
        <v>40</v>
      </c>
      <c r="J8" s="17">
        <v>370</v>
      </c>
      <c r="K8" s="17">
        <v>28</v>
      </c>
      <c r="L8" s="17" t="s">
        <v>29</v>
      </c>
      <c r="M8" s="17">
        <v>500</v>
      </c>
      <c r="N8" s="17">
        <v>0.2</v>
      </c>
      <c r="O8" s="33">
        <v>22</v>
      </c>
      <c r="P8" s="17">
        <v>1700000</v>
      </c>
      <c r="Q8" s="42"/>
    </row>
    <row r="9" spans="1:46" x14ac:dyDescent="0.3">
      <c r="A9" s="48">
        <v>45328</v>
      </c>
      <c r="B9" s="17">
        <f t="shared" si="0"/>
        <v>20570</v>
      </c>
      <c r="C9" s="33">
        <v>20.57</v>
      </c>
      <c r="D9" s="33">
        <v>7.52</v>
      </c>
      <c r="E9" s="33">
        <v>7.72</v>
      </c>
      <c r="F9" s="17">
        <v>155</v>
      </c>
      <c r="G9" s="17">
        <v>18</v>
      </c>
      <c r="H9" s="17">
        <v>284</v>
      </c>
      <c r="I9" s="17">
        <v>36</v>
      </c>
      <c r="J9" s="17">
        <v>300</v>
      </c>
      <c r="K9" s="17">
        <v>18</v>
      </c>
      <c r="L9" s="17" t="s">
        <v>29</v>
      </c>
      <c r="M9" s="17">
        <v>400</v>
      </c>
      <c r="N9" s="17">
        <v>0.3</v>
      </c>
      <c r="O9" s="33">
        <v>22.52</v>
      </c>
      <c r="P9" s="17">
        <v>1300000</v>
      </c>
      <c r="Q9" s="42"/>
    </row>
    <row r="10" spans="1:46" x14ac:dyDescent="0.3">
      <c r="A10" s="48">
        <v>45329</v>
      </c>
      <c r="B10" s="17">
        <f t="shared" si="0"/>
        <v>18470</v>
      </c>
      <c r="C10" s="33">
        <v>18.47</v>
      </c>
      <c r="D10" s="33">
        <v>7.43</v>
      </c>
      <c r="E10" s="33">
        <v>7.73</v>
      </c>
      <c r="F10" s="17">
        <v>160</v>
      </c>
      <c r="G10" s="17">
        <v>15</v>
      </c>
      <c r="H10" s="17">
        <v>324</v>
      </c>
      <c r="I10" s="17">
        <v>32</v>
      </c>
      <c r="J10" s="17">
        <v>290</v>
      </c>
      <c r="K10" s="17">
        <v>16</v>
      </c>
      <c r="L10" s="17" t="s">
        <v>29</v>
      </c>
      <c r="M10" s="17">
        <v>600</v>
      </c>
      <c r="N10" s="17">
        <v>0.2</v>
      </c>
      <c r="O10" s="33">
        <v>23.5</v>
      </c>
      <c r="P10" s="17">
        <v>1700000</v>
      </c>
      <c r="Q10" s="42"/>
    </row>
    <row r="11" spans="1:46" x14ac:dyDescent="0.3">
      <c r="A11" s="48">
        <v>45330</v>
      </c>
      <c r="B11" s="17">
        <f t="shared" si="0"/>
        <v>17630</v>
      </c>
      <c r="C11" s="33">
        <v>17.63</v>
      </c>
      <c r="D11" s="33">
        <v>7.51</v>
      </c>
      <c r="E11" s="33">
        <v>7.74</v>
      </c>
      <c r="F11" s="17">
        <v>165</v>
      </c>
      <c r="G11" s="17">
        <v>17</v>
      </c>
      <c r="H11" s="17">
        <v>304</v>
      </c>
      <c r="I11" s="17">
        <v>32</v>
      </c>
      <c r="J11" s="17">
        <v>270</v>
      </c>
      <c r="K11" s="17">
        <v>13</v>
      </c>
      <c r="L11" s="17" t="s">
        <v>29</v>
      </c>
      <c r="M11" s="17">
        <v>500</v>
      </c>
      <c r="N11" s="17">
        <v>0.2</v>
      </c>
      <c r="O11" s="33">
        <v>21.33</v>
      </c>
      <c r="P11" s="17">
        <v>1400000</v>
      </c>
      <c r="Q11" s="42"/>
    </row>
    <row r="12" spans="1:46" x14ac:dyDescent="0.3">
      <c r="A12" s="48">
        <v>45331</v>
      </c>
      <c r="B12" s="17">
        <f t="shared" si="0"/>
        <v>15400</v>
      </c>
      <c r="C12" s="33">
        <v>15.4</v>
      </c>
      <c r="D12" s="33">
        <v>7.53</v>
      </c>
      <c r="E12" s="33">
        <v>7.75</v>
      </c>
      <c r="F12" s="17">
        <v>170</v>
      </c>
      <c r="G12" s="17">
        <v>17</v>
      </c>
      <c r="H12" s="17">
        <v>316</v>
      </c>
      <c r="I12" s="17">
        <v>32</v>
      </c>
      <c r="J12" s="17">
        <v>302</v>
      </c>
      <c r="K12" s="17">
        <v>12</v>
      </c>
      <c r="L12" s="17" t="s">
        <v>29</v>
      </c>
      <c r="M12" s="17">
        <v>400</v>
      </c>
      <c r="N12" s="17">
        <v>0.3</v>
      </c>
      <c r="O12" s="33">
        <v>22.03</v>
      </c>
      <c r="P12" s="17">
        <v>1300000</v>
      </c>
      <c r="Q12" s="42"/>
    </row>
    <row r="13" spans="1:46" x14ac:dyDescent="0.3">
      <c r="A13" s="48">
        <v>45332</v>
      </c>
      <c r="B13" s="17">
        <f t="shared" si="0"/>
        <v>13620</v>
      </c>
      <c r="C13" s="33">
        <v>13.62</v>
      </c>
      <c r="D13" s="33">
        <v>7.47</v>
      </c>
      <c r="E13" s="33">
        <v>7.73</v>
      </c>
      <c r="F13" s="17">
        <v>180</v>
      </c>
      <c r="G13" s="17">
        <v>16</v>
      </c>
      <c r="H13" s="17">
        <v>324</v>
      </c>
      <c r="I13" s="17">
        <v>36</v>
      </c>
      <c r="J13" s="17">
        <v>304</v>
      </c>
      <c r="K13" s="17">
        <v>16</v>
      </c>
      <c r="L13" s="17" t="s">
        <v>29</v>
      </c>
      <c r="M13" s="17">
        <v>400</v>
      </c>
      <c r="N13" s="17">
        <v>0.3</v>
      </c>
      <c r="O13" s="33">
        <v>23.72</v>
      </c>
      <c r="P13" s="17">
        <v>1400000</v>
      </c>
      <c r="Q13" s="42"/>
    </row>
    <row r="14" spans="1:46" x14ac:dyDescent="0.3">
      <c r="A14" s="48">
        <v>45333</v>
      </c>
      <c r="B14" s="17">
        <f t="shared" si="0"/>
        <v>15450</v>
      </c>
      <c r="C14" s="33">
        <v>15.45</v>
      </c>
      <c r="D14" s="33">
        <v>7.52</v>
      </c>
      <c r="E14" s="33">
        <v>7.76</v>
      </c>
      <c r="F14" s="17">
        <v>165</v>
      </c>
      <c r="G14" s="17">
        <v>17</v>
      </c>
      <c r="H14" s="17">
        <v>316</v>
      </c>
      <c r="I14" s="17">
        <v>32</v>
      </c>
      <c r="J14" s="17">
        <v>290</v>
      </c>
      <c r="K14" s="17">
        <v>20</v>
      </c>
      <c r="L14" s="17" t="s">
        <v>29</v>
      </c>
      <c r="M14" s="17">
        <v>600</v>
      </c>
      <c r="N14" s="17">
        <v>0.2</v>
      </c>
      <c r="O14" s="33">
        <v>23.26</v>
      </c>
      <c r="P14" s="17">
        <v>1700000</v>
      </c>
      <c r="Q14" s="42"/>
    </row>
    <row r="15" spans="1:46" x14ac:dyDescent="0.3">
      <c r="A15" s="48">
        <v>45334</v>
      </c>
      <c r="B15" s="17">
        <f t="shared" si="0"/>
        <v>13500</v>
      </c>
      <c r="C15" s="33">
        <v>13.5</v>
      </c>
      <c r="D15" s="33">
        <v>7.58</v>
      </c>
      <c r="E15" s="33">
        <v>7.77</v>
      </c>
      <c r="F15" s="17">
        <v>160</v>
      </c>
      <c r="G15" s="17">
        <v>17</v>
      </c>
      <c r="H15" s="17">
        <v>312</v>
      </c>
      <c r="I15" s="17">
        <v>36</v>
      </c>
      <c r="J15" s="17">
        <v>250</v>
      </c>
      <c r="K15" s="17">
        <v>19</v>
      </c>
      <c r="L15" s="17" t="s">
        <v>29</v>
      </c>
      <c r="M15" s="17">
        <v>400</v>
      </c>
      <c r="N15" s="17">
        <v>0.3</v>
      </c>
      <c r="O15" s="33">
        <v>24</v>
      </c>
      <c r="P15" s="17">
        <v>1300000</v>
      </c>
      <c r="Q15" s="42"/>
    </row>
    <row r="16" spans="1:46" x14ac:dyDescent="0.3">
      <c r="A16" s="48">
        <v>45335</v>
      </c>
      <c r="B16" s="17">
        <f t="shared" si="0"/>
        <v>13370</v>
      </c>
      <c r="C16" s="33">
        <v>13.37</v>
      </c>
      <c r="D16" s="33">
        <v>7.6</v>
      </c>
      <c r="E16" s="33">
        <v>7.78</v>
      </c>
      <c r="F16" s="17">
        <v>155</v>
      </c>
      <c r="G16" s="17">
        <v>16</v>
      </c>
      <c r="H16" s="17">
        <v>304</v>
      </c>
      <c r="I16" s="17">
        <v>40</v>
      </c>
      <c r="J16" s="17">
        <v>270</v>
      </c>
      <c r="K16" s="17">
        <v>20</v>
      </c>
      <c r="L16" s="17" t="s">
        <v>29</v>
      </c>
      <c r="M16" s="17">
        <v>600</v>
      </c>
      <c r="N16" s="17">
        <v>0.2</v>
      </c>
      <c r="O16" s="33">
        <v>23.54</v>
      </c>
      <c r="P16" s="17">
        <v>1700000</v>
      </c>
      <c r="Q16" s="42"/>
    </row>
    <row r="17" spans="1:17" x14ac:dyDescent="0.3">
      <c r="A17" s="48">
        <v>45336</v>
      </c>
      <c r="B17" s="17">
        <f t="shared" si="0"/>
        <v>13850</v>
      </c>
      <c r="C17" s="33">
        <v>13.85</v>
      </c>
      <c r="D17" s="33">
        <v>7.52</v>
      </c>
      <c r="E17" s="33">
        <v>7.76</v>
      </c>
      <c r="F17" s="17">
        <v>160</v>
      </c>
      <c r="G17" s="17">
        <v>18</v>
      </c>
      <c r="H17" s="17">
        <v>312</v>
      </c>
      <c r="I17" s="17">
        <v>36</v>
      </c>
      <c r="J17" s="17">
        <v>280</v>
      </c>
      <c r="K17" s="17">
        <v>19</v>
      </c>
      <c r="L17" s="17" t="s">
        <v>29</v>
      </c>
      <c r="M17" s="17">
        <v>500</v>
      </c>
      <c r="N17" s="17">
        <v>0.3</v>
      </c>
      <c r="O17" s="33">
        <v>22.73</v>
      </c>
      <c r="P17" s="17">
        <v>1400000</v>
      </c>
      <c r="Q17" s="42"/>
    </row>
    <row r="18" spans="1:17" x14ac:dyDescent="0.3">
      <c r="A18" s="48">
        <v>45337</v>
      </c>
      <c r="B18" s="17">
        <f t="shared" si="0"/>
        <v>13210</v>
      </c>
      <c r="C18" s="33">
        <v>13.21</v>
      </c>
      <c r="D18" s="33">
        <v>7.49</v>
      </c>
      <c r="E18" s="33">
        <v>7.78</v>
      </c>
      <c r="F18" s="17">
        <v>160</v>
      </c>
      <c r="G18" s="17">
        <v>19</v>
      </c>
      <c r="H18" s="17">
        <v>308</v>
      </c>
      <c r="I18" s="17">
        <v>40</v>
      </c>
      <c r="J18" s="17">
        <v>270</v>
      </c>
      <c r="K18" s="17">
        <v>22</v>
      </c>
      <c r="L18" s="17" t="s">
        <v>29</v>
      </c>
      <c r="M18" s="17">
        <v>600</v>
      </c>
      <c r="N18" s="17">
        <v>0.2</v>
      </c>
      <c r="O18" s="33">
        <v>22.62</v>
      </c>
      <c r="P18" s="17">
        <v>1700000</v>
      </c>
      <c r="Q18" s="42"/>
    </row>
    <row r="19" spans="1:17" x14ac:dyDescent="0.3">
      <c r="A19" s="48">
        <v>45338</v>
      </c>
      <c r="B19" s="17">
        <f t="shared" si="0"/>
        <v>13300</v>
      </c>
      <c r="C19" s="33">
        <v>13.3</v>
      </c>
      <c r="D19" s="33">
        <v>7.52</v>
      </c>
      <c r="E19" s="33">
        <v>7.81</v>
      </c>
      <c r="F19" s="17">
        <v>165</v>
      </c>
      <c r="G19" s="17">
        <v>17</v>
      </c>
      <c r="H19" s="17">
        <v>328</v>
      </c>
      <c r="I19" s="17">
        <v>40</v>
      </c>
      <c r="J19" s="17">
        <v>273</v>
      </c>
      <c r="K19" s="17">
        <v>25</v>
      </c>
      <c r="L19" s="17" t="s">
        <v>29</v>
      </c>
      <c r="M19" s="17">
        <v>500</v>
      </c>
      <c r="N19" s="17">
        <v>0.2</v>
      </c>
      <c r="O19" s="33">
        <v>22.29</v>
      </c>
      <c r="P19" s="17">
        <v>1300000</v>
      </c>
      <c r="Q19" s="42"/>
    </row>
    <row r="20" spans="1:17" x14ac:dyDescent="0.3">
      <c r="A20" s="48">
        <v>45339</v>
      </c>
      <c r="B20" s="17">
        <f t="shared" si="0"/>
        <v>14100</v>
      </c>
      <c r="C20" s="33">
        <v>14.1</v>
      </c>
      <c r="D20" s="33">
        <v>7.45</v>
      </c>
      <c r="E20" s="33">
        <v>7.85</v>
      </c>
      <c r="F20" s="17">
        <v>160</v>
      </c>
      <c r="G20" s="17">
        <v>18</v>
      </c>
      <c r="H20" s="17">
        <v>316</v>
      </c>
      <c r="I20" s="17">
        <v>36</v>
      </c>
      <c r="J20" s="17">
        <v>290</v>
      </c>
      <c r="K20" s="17">
        <v>26</v>
      </c>
      <c r="L20" s="17" t="s">
        <v>29</v>
      </c>
      <c r="M20" s="17">
        <v>600</v>
      </c>
      <c r="N20" s="17">
        <v>0.2</v>
      </c>
      <c r="O20" s="33">
        <v>22.76</v>
      </c>
      <c r="P20" s="17">
        <v>1700000</v>
      </c>
      <c r="Q20" s="42"/>
    </row>
    <row r="21" spans="1:17" x14ac:dyDescent="0.3">
      <c r="A21" s="48">
        <v>45340</v>
      </c>
      <c r="B21" s="17">
        <f t="shared" si="0"/>
        <v>13480</v>
      </c>
      <c r="C21" s="33">
        <v>13.48</v>
      </c>
      <c r="D21" s="33">
        <v>7.32</v>
      </c>
      <c r="E21" s="33">
        <v>7.82</v>
      </c>
      <c r="F21" s="17">
        <v>165</v>
      </c>
      <c r="G21" s="17">
        <v>18</v>
      </c>
      <c r="H21" s="17">
        <v>324</v>
      </c>
      <c r="I21" s="17">
        <v>40</v>
      </c>
      <c r="J21" s="17">
        <v>280</v>
      </c>
      <c r="K21" s="17">
        <v>37</v>
      </c>
      <c r="L21" s="17" t="s">
        <v>29</v>
      </c>
      <c r="M21" s="17">
        <v>400</v>
      </c>
      <c r="N21" s="17">
        <v>0.3</v>
      </c>
      <c r="O21" s="33">
        <v>23.26</v>
      </c>
      <c r="P21" s="17">
        <v>1300000</v>
      </c>
      <c r="Q21" s="42"/>
    </row>
    <row r="22" spans="1:17" x14ac:dyDescent="0.3">
      <c r="A22" s="48">
        <v>45341</v>
      </c>
      <c r="B22" s="17">
        <f t="shared" si="0"/>
        <v>13130</v>
      </c>
      <c r="C22" s="33">
        <v>13.13</v>
      </c>
      <c r="D22" s="33">
        <v>7.35</v>
      </c>
      <c r="E22" s="33">
        <v>7.82</v>
      </c>
      <c r="F22" s="17">
        <v>165</v>
      </c>
      <c r="G22" s="17">
        <v>19</v>
      </c>
      <c r="H22" s="17">
        <v>324</v>
      </c>
      <c r="I22" s="17">
        <v>36</v>
      </c>
      <c r="J22" s="17">
        <v>290</v>
      </c>
      <c r="K22" s="17">
        <v>36</v>
      </c>
      <c r="L22" s="17" t="s">
        <v>29</v>
      </c>
      <c r="M22" s="17">
        <v>600</v>
      </c>
      <c r="N22" s="17">
        <v>0.2</v>
      </c>
      <c r="O22" s="33">
        <v>22.95</v>
      </c>
      <c r="P22" s="17">
        <v>1700000</v>
      </c>
      <c r="Q22" s="42"/>
    </row>
    <row r="23" spans="1:17" x14ac:dyDescent="0.3">
      <c r="A23" s="48">
        <v>45342</v>
      </c>
      <c r="B23" s="17">
        <f t="shared" si="0"/>
        <v>12880</v>
      </c>
      <c r="C23" s="33">
        <v>12.88</v>
      </c>
      <c r="D23" s="33">
        <v>7.27</v>
      </c>
      <c r="E23" s="33">
        <v>7.81</v>
      </c>
      <c r="F23" s="17">
        <v>165</v>
      </c>
      <c r="G23" s="17">
        <v>18</v>
      </c>
      <c r="H23" s="17">
        <v>332</v>
      </c>
      <c r="I23" s="17">
        <v>36</v>
      </c>
      <c r="J23" s="17">
        <v>295</v>
      </c>
      <c r="K23" s="17">
        <v>26</v>
      </c>
      <c r="L23" s="17" t="s">
        <v>29</v>
      </c>
      <c r="M23" s="17">
        <v>500</v>
      </c>
      <c r="N23" s="17">
        <v>0.2</v>
      </c>
      <c r="O23" s="33">
        <v>21.62</v>
      </c>
      <c r="P23" s="17">
        <v>1400000</v>
      </c>
      <c r="Q23" s="42"/>
    </row>
    <row r="24" spans="1:17" x14ac:dyDescent="0.3">
      <c r="A24" s="48">
        <v>45343</v>
      </c>
      <c r="B24" s="17">
        <f t="shared" si="0"/>
        <v>13460</v>
      </c>
      <c r="C24" s="33">
        <v>13.46</v>
      </c>
      <c r="D24" s="33">
        <v>7.29</v>
      </c>
      <c r="E24" s="33">
        <v>7.82</v>
      </c>
      <c r="F24" s="17">
        <v>160</v>
      </c>
      <c r="G24" s="17">
        <v>17</v>
      </c>
      <c r="H24" s="17">
        <v>324</v>
      </c>
      <c r="I24" s="17">
        <v>40</v>
      </c>
      <c r="J24" s="17">
        <v>300</v>
      </c>
      <c r="K24" s="17">
        <v>25</v>
      </c>
      <c r="L24" s="17" t="s">
        <v>29</v>
      </c>
      <c r="M24" s="17">
        <v>400</v>
      </c>
      <c r="N24" s="17">
        <v>0.3</v>
      </c>
      <c r="O24" s="33">
        <v>23.8</v>
      </c>
      <c r="P24" s="17">
        <v>1300000</v>
      </c>
      <c r="Q24" s="42"/>
    </row>
    <row r="25" spans="1:17" x14ac:dyDescent="0.3">
      <c r="A25" s="48">
        <v>45344</v>
      </c>
      <c r="B25" s="17">
        <f t="shared" si="0"/>
        <v>12510</v>
      </c>
      <c r="C25" s="33">
        <v>12.51</v>
      </c>
      <c r="D25" s="33">
        <v>7.31</v>
      </c>
      <c r="E25" s="33">
        <v>7.85</v>
      </c>
      <c r="F25" s="17">
        <v>165</v>
      </c>
      <c r="G25" s="17">
        <v>18</v>
      </c>
      <c r="H25" s="17">
        <v>320</v>
      </c>
      <c r="I25" s="17">
        <v>36</v>
      </c>
      <c r="J25" s="17">
        <v>290</v>
      </c>
      <c r="K25" s="17">
        <v>22</v>
      </c>
      <c r="L25" s="17" t="s">
        <v>29</v>
      </c>
      <c r="M25" s="17">
        <v>600</v>
      </c>
      <c r="N25" s="17">
        <v>0.2</v>
      </c>
      <c r="O25" s="33">
        <v>23.28</v>
      </c>
      <c r="P25" s="17">
        <v>1700000</v>
      </c>
      <c r="Q25" s="42"/>
    </row>
    <row r="26" spans="1:17" x14ac:dyDescent="0.3">
      <c r="A26" s="48">
        <v>45345</v>
      </c>
      <c r="B26" s="17">
        <f t="shared" si="0"/>
        <v>13610</v>
      </c>
      <c r="C26" s="33">
        <v>13.61</v>
      </c>
      <c r="D26" s="33">
        <v>7.3</v>
      </c>
      <c r="E26" s="33">
        <v>7.84</v>
      </c>
      <c r="F26" s="17">
        <v>160</v>
      </c>
      <c r="G26" s="17">
        <v>19</v>
      </c>
      <c r="H26" s="17">
        <v>248</v>
      </c>
      <c r="I26" s="17">
        <v>36</v>
      </c>
      <c r="J26" s="17">
        <v>285</v>
      </c>
      <c r="K26" s="17">
        <v>27</v>
      </c>
      <c r="L26" s="17" t="s">
        <v>29</v>
      </c>
      <c r="M26" s="17">
        <v>400</v>
      </c>
      <c r="N26" s="17">
        <v>0.3</v>
      </c>
      <c r="O26" s="33">
        <v>22.55</v>
      </c>
      <c r="P26" s="17">
        <v>1300000</v>
      </c>
      <c r="Q26" s="42"/>
    </row>
    <row r="27" spans="1:17" x14ac:dyDescent="0.3">
      <c r="A27" s="48">
        <v>45346</v>
      </c>
      <c r="B27" s="17">
        <f t="shared" si="0"/>
        <v>13570</v>
      </c>
      <c r="C27" s="33">
        <v>13.57</v>
      </c>
      <c r="D27" s="33">
        <v>7.44</v>
      </c>
      <c r="E27" s="33">
        <v>7.85</v>
      </c>
      <c r="F27" s="17">
        <v>160</v>
      </c>
      <c r="G27" s="17">
        <v>18</v>
      </c>
      <c r="H27" s="17">
        <v>316</v>
      </c>
      <c r="I27" s="17">
        <v>40</v>
      </c>
      <c r="J27" s="17">
        <v>290</v>
      </c>
      <c r="K27" s="17">
        <v>27</v>
      </c>
      <c r="L27" s="17" t="s">
        <v>29</v>
      </c>
      <c r="M27" s="17">
        <v>500</v>
      </c>
      <c r="N27" s="17">
        <v>0.2</v>
      </c>
      <c r="O27" s="33">
        <v>24.03</v>
      </c>
      <c r="P27" s="17">
        <v>1400000</v>
      </c>
      <c r="Q27" s="42"/>
    </row>
    <row r="28" spans="1:17" x14ac:dyDescent="0.3">
      <c r="A28" s="48">
        <v>45347</v>
      </c>
      <c r="B28" s="17">
        <f t="shared" si="0"/>
        <v>13290</v>
      </c>
      <c r="C28" s="33">
        <v>13.29</v>
      </c>
      <c r="D28" s="33">
        <v>7.44</v>
      </c>
      <c r="E28" s="33">
        <v>7.86</v>
      </c>
      <c r="F28" s="17">
        <v>165</v>
      </c>
      <c r="G28" s="17">
        <v>19</v>
      </c>
      <c r="H28" s="17">
        <v>312</v>
      </c>
      <c r="I28" s="17">
        <v>36</v>
      </c>
      <c r="J28" s="17">
        <v>280</v>
      </c>
      <c r="K28" s="17">
        <v>27</v>
      </c>
      <c r="L28" s="17" t="s">
        <v>29</v>
      </c>
      <c r="M28" s="17">
        <v>600</v>
      </c>
      <c r="N28" s="17">
        <v>0.3</v>
      </c>
      <c r="O28" s="33">
        <v>22.73</v>
      </c>
      <c r="P28" s="17">
        <v>1300000</v>
      </c>
      <c r="Q28" s="42"/>
    </row>
    <row r="29" spans="1:17" x14ac:dyDescent="0.3">
      <c r="A29" s="48">
        <v>45348</v>
      </c>
      <c r="B29" s="17">
        <f t="shared" si="0"/>
        <v>12990</v>
      </c>
      <c r="C29" s="33">
        <v>12.99</v>
      </c>
      <c r="D29" s="33">
        <v>7.41</v>
      </c>
      <c r="E29" s="33">
        <v>7.84</v>
      </c>
      <c r="F29" s="17">
        <v>160</v>
      </c>
      <c r="G29" s="17">
        <v>18</v>
      </c>
      <c r="H29" s="17">
        <v>308</v>
      </c>
      <c r="I29" s="17">
        <v>40</v>
      </c>
      <c r="J29" s="17">
        <v>282</v>
      </c>
      <c r="K29" s="17">
        <v>29</v>
      </c>
      <c r="L29" s="17" t="s">
        <v>29</v>
      </c>
      <c r="M29" s="17">
        <v>500</v>
      </c>
      <c r="N29" s="17">
        <v>0.2</v>
      </c>
      <c r="O29" s="33">
        <v>23.09</v>
      </c>
      <c r="P29" s="17">
        <v>1700000</v>
      </c>
      <c r="Q29" s="42"/>
    </row>
    <row r="30" spans="1:17" x14ac:dyDescent="0.3">
      <c r="A30" s="48">
        <v>45349</v>
      </c>
      <c r="B30" s="17">
        <f t="shared" si="0"/>
        <v>12940</v>
      </c>
      <c r="C30" s="33">
        <v>12.94</v>
      </c>
      <c r="D30" s="33">
        <v>7.42</v>
      </c>
      <c r="E30" s="33">
        <v>7.83</v>
      </c>
      <c r="F30" s="17">
        <v>160</v>
      </c>
      <c r="G30" s="17">
        <v>18</v>
      </c>
      <c r="H30" s="17">
        <v>308</v>
      </c>
      <c r="I30" s="17">
        <v>36</v>
      </c>
      <c r="J30" s="17">
        <v>290</v>
      </c>
      <c r="K30" s="17">
        <v>26</v>
      </c>
      <c r="L30" s="17" t="s">
        <v>29</v>
      </c>
      <c r="M30" s="17">
        <v>400</v>
      </c>
      <c r="N30" s="17">
        <v>0.3</v>
      </c>
      <c r="O30" s="33">
        <v>22.23</v>
      </c>
      <c r="P30" s="17">
        <v>1300000</v>
      </c>
      <c r="Q30" s="42"/>
    </row>
    <row r="31" spans="1:17" x14ac:dyDescent="0.3">
      <c r="A31" s="48">
        <v>45350</v>
      </c>
      <c r="B31" s="17">
        <f t="shared" si="0"/>
        <v>14520</v>
      </c>
      <c r="C31" s="33">
        <v>14.52</v>
      </c>
      <c r="D31" s="33">
        <v>7.44</v>
      </c>
      <c r="E31" s="33">
        <v>7.86</v>
      </c>
      <c r="F31" s="17">
        <v>155</v>
      </c>
      <c r="G31" s="17">
        <v>17</v>
      </c>
      <c r="H31" s="17">
        <v>312</v>
      </c>
      <c r="I31" s="17">
        <v>40</v>
      </c>
      <c r="J31" s="17">
        <v>300</v>
      </c>
      <c r="K31" s="17">
        <v>28</v>
      </c>
      <c r="L31" s="17" t="s">
        <v>29</v>
      </c>
      <c r="M31" s="17">
        <v>500</v>
      </c>
      <c r="N31" s="17">
        <v>0.3</v>
      </c>
      <c r="O31" s="33">
        <v>23.35</v>
      </c>
      <c r="P31" s="17">
        <v>1400000</v>
      </c>
      <c r="Q31" s="42"/>
    </row>
    <row r="32" spans="1:17" ht="15" thickBot="1" x14ac:dyDescent="0.35">
      <c r="A32" s="48">
        <v>45351</v>
      </c>
      <c r="B32" s="17">
        <f t="shared" si="0"/>
        <v>14720</v>
      </c>
      <c r="C32" s="33">
        <v>14.72</v>
      </c>
      <c r="D32" s="33">
        <v>7.42</v>
      </c>
      <c r="E32" s="33">
        <v>7.86</v>
      </c>
      <c r="F32" s="17">
        <v>160</v>
      </c>
      <c r="G32" s="17">
        <v>18</v>
      </c>
      <c r="H32" s="17">
        <v>312</v>
      </c>
      <c r="I32" s="17">
        <v>36</v>
      </c>
      <c r="J32" s="17">
        <v>280</v>
      </c>
      <c r="K32" s="17">
        <v>29</v>
      </c>
      <c r="L32" s="17" t="s">
        <v>29</v>
      </c>
      <c r="M32" s="17">
        <v>400</v>
      </c>
      <c r="N32" s="17">
        <v>0.3</v>
      </c>
      <c r="O32" s="33">
        <v>22.12</v>
      </c>
      <c r="P32" s="17">
        <v>1300000</v>
      </c>
      <c r="Q32" s="42"/>
    </row>
    <row r="33" spans="1:17" ht="15" thickBot="1" x14ac:dyDescent="0.35">
      <c r="A33" s="10" t="s">
        <v>24</v>
      </c>
      <c r="B33" s="11">
        <f t="shared" ref="B33:K33" si="1">AVERAGE(B4:B32)</f>
        <v>15141.379310344828</v>
      </c>
      <c r="C33" s="11">
        <f t="shared" si="1"/>
        <v>15.141379310344828</v>
      </c>
      <c r="D33" s="11">
        <f t="shared" si="1"/>
        <v>7.4117241379310324</v>
      </c>
      <c r="E33" s="11">
        <f t="shared" si="1"/>
        <v>7.7893103448275873</v>
      </c>
      <c r="F33" s="11">
        <f t="shared" si="1"/>
        <v>162.06896551724137</v>
      </c>
      <c r="G33" s="11">
        <f t="shared" si="1"/>
        <v>17.724137931034484</v>
      </c>
      <c r="H33" s="11">
        <f t="shared" si="1"/>
        <v>310.89655172413791</v>
      </c>
      <c r="I33" s="11">
        <f t="shared" si="1"/>
        <v>36.689655172413794</v>
      </c>
      <c r="J33" s="11">
        <f t="shared" si="1"/>
        <v>284.68965517241378</v>
      </c>
      <c r="K33" s="11">
        <f t="shared" si="1"/>
        <v>23.827586206896552</v>
      </c>
      <c r="L33" s="11"/>
      <c r="M33" s="35">
        <f>AVERAGE(M4:M32)</f>
        <v>493.10344827586209</v>
      </c>
      <c r="N33" s="11">
        <f>AVERAGE(N4:N32)</f>
        <v>0.24827586206896549</v>
      </c>
      <c r="O33" s="11">
        <f>AVERAGE(O4:O32)</f>
        <v>22.733793103448278</v>
      </c>
      <c r="P33" s="11">
        <f>AVERAGE(P4:P32)</f>
        <v>1451724.1379310344</v>
      </c>
      <c r="Q33" s="19"/>
    </row>
    <row r="34" spans="1:17" x14ac:dyDescent="0.3">
      <c r="C34" s="55">
        <f>SUM(C4:C32)</f>
        <v>439.1</v>
      </c>
    </row>
    <row r="39" spans="1:17" ht="40.799999999999997" customHeight="1" x14ac:dyDescent="0.3">
      <c r="A39" s="57" t="s">
        <v>25</v>
      </c>
      <c r="B39" s="57"/>
      <c r="C39" s="56" t="s">
        <v>26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</row>
    <row r="41" spans="1:17" x14ac:dyDescent="0.3">
      <c r="A41" s="13" t="s">
        <v>27</v>
      </c>
      <c r="B41" s="14">
        <f t="shared" ref="B41:K41" si="2">MIN(B4:B32)</f>
        <v>12510</v>
      </c>
      <c r="C41" s="14">
        <f t="shared" si="2"/>
        <v>12.51</v>
      </c>
      <c r="D41" s="14">
        <f t="shared" si="2"/>
        <v>7.14</v>
      </c>
      <c r="E41" s="14">
        <f t="shared" si="2"/>
        <v>7.7</v>
      </c>
      <c r="F41" s="14">
        <f t="shared" si="2"/>
        <v>155</v>
      </c>
      <c r="G41" s="14">
        <f t="shared" si="2"/>
        <v>15</v>
      </c>
      <c r="H41" s="14">
        <f t="shared" si="2"/>
        <v>248</v>
      </c>
      <c r="I41" s="14">
        <f t="shared" si="2"/>
        <v>32</v>
      </c>
      <c r="J41" s="14">
        <f t="shared" si="2"/>
        <v>235</v>
      </c>
      <c r="K41" s="14">
        <f t="shared" si="2"/>
        <v>12</v>
      </c>
      <c r="L41" s="14"/>
      <c r="M41" s="14">
        <f>MIN(M4:M32)</f>
        <v>400</v>
      </c>
      <c r="N41" s="14">
        <f>MIN(N4:N32)</f>
        <v>0.2</v>
      </c>
      <c r="O41" s="14">
        <f>MIN(O4:O32)</f>
        <v>21.06</v>
      </c>
      <c r="P41" s="14">
        <f>MIN(P4:P32)</f>
        <v>1300000</v>
      </c>
      <c r="Q41" s="14"/>
    </row>
    <row r="42" spans="1:17" x14ac:dyDescent="0.3">
      <c r="A42" s="13"/>
    </row>
    <row r="43" spans="1:17" x14ac:dyDescent="0.3">
      <c r="A43" s="13" t="s">
        <v>28</v>
      </c>
      <c r="B43" s="14">
        <f t="shared" ref="B43:K43" si="3">MAX(B4:B32)</f>
        <v>22670</v>
      </c>
      <c r="C43" s="14">
        <f t="shared" si="3"/>
        <v>22.67</v>
      </c>
      <c r="D43" s="14">
        <f t="shared" si="3"/>
        <v>7.6</v>
      </c>
      <c r="E43" s="14">
        <f t="shared" si="3"/>
        <v>7.86</v>
      </c>
      <c r="F43" s="14">
        <f t="shared" si="3"/>
        <v>180</v>
      </c>
      <c r="G43" s="14">
        <f t="shared" si="3"/>
        <v>20</v>
      </c>
      <c r="H43" s="14">
        <f t="shared" si="3"/>
        <v>332</v>
      </c>
      <c r="I43" s="14">
        <f t="shared" si="3"/>
        <v>40</v>
      </c>
      <c r="J43" s="14">
        <f t="shared" si="3"/>
        <v>370</v>
      </c>
      <c r="K43" s="14">
        <f t="shared" si="3"/>
        <v>38</v>
      </c>
      <c r="L43" s="14"/>
      <c r="M43" s="14">
        <f>MAX(M4:M32)</f>
        <v>600</v>
      </c>
      <c r="N43" s="14">
        <f>MAX(N4:N32)</f>
        <v>0.3</v>
      </c>
      <c r="O43" s="14">
        <f>MAX(O4:O32)</f>
        <v>24.03</v>
      </c>
      <c r="P43" s="14">
        <f>MAX(P4:P32)</f>
        <v>1700000</v>
      </c>
      <c r="Q43" s="14"/>
    </row>
  </sheetData>
  <mergeCells count="12">
    <mergeCell ref="A39:B39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39:Q3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51431-CE13-4A59-AC42-C75073563E32}">
  <sheetPr>
    <tabColor rgb="FF92D050"/>
  </sheetPr>
  <dimension ref="A1:AT43"/>
  <sheetViews>
    <sheetView tabSelected="1" zoomScaleNormal="100" workbookViewId="0">
      <selection activeCell="C8" sqref="C8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40.44140625" customWidth="1"/>
  </cols>
  <sheetData>
    <row r="1" spans="1:46" ht="69.75" customHeight="1" thickBot="1" x14ac:dyDescent="0.6">
      <c r="A1" s="58" t="s">
        <v>32</v>
      </c>
      <c r="B1" s="59"/>
      <c r="C1" s="59"/>
      <c r="D1" s="59"/>
      <c r="E1" s="59"/>
      <c r="F1" s="59"/>
      <c r="G1" s="59"/>
      <c r="H1" s="60"/>
      <c r="I1" s="60"/>
      <c r="J1" s="59"/>
      <c r="K1" s="59"/>
      <c r="L1" s="59"/>
      <c r="M1" s="59"/>
      <c r="N1" s="59"/>
      <c r="O1" s="59"/>
      <c r="P1" s="59"/>
      <c r="Q1" s="6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62" t="s">
        <v>0</v>
      </c>
      <c r="B2" s="64" t="s">
        <v>33</v>
      </c>
      <c r="C2" s="65"/>
      <c r="D2" s="66" t="s">
        <v>1</v>
      </c>
      <c r="E2" s="67"/>
      <c r="F2" s="68" t="s">
        <v>2</v>
      </c>
      <c r="G2" s="69"/>
      <c r="H2" s="70" t="s">
        <v>3</v>
      </c>
      <c r="I2" s="71"/>
      <c r="J2" s="72" t="s">
        <v>4</v>
      </c>
      <c r="K2" s="69"/>
      <c r="L2" s="73" t="s">
        <v>5</v>
      </c>
      <c r="M2" s="69"/>
      <c r="N2" s="2" t="s">
        <v>6</v>
      </c>
      <c r="O2" s="73" t="s">
        <v>7</v>
      </c>
      <c r="P2" s="74"/>
      <c r="Q2" s="75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6"/>
      <c r="B3" s="20" t="s">
        <v>9</v>
      </c>
      <c r="C3" s="21" t="s">
        <v>10</v>
      </c>
      <c r="D3" s="22" t="s">
        <v>11</v>
      </c>
      <c r="E3" s="22" t="s">
        <v>21</v>
      </c>
      <c r="F3" s="43" t="s">
        <v>12</v>
      </c>
      <c r="G3" s="44" t="s">
        <v>22</v>
      </c>
      <c r="H3" s="25" t="s">
        <v>13</v>
      </c>
      <c r="I3" s="25" t="s">
        <v>14</v>
      </c>
      <c r="J3" s="26" t="s">
        <v>15</v>
      </c>
      <c r="K3" s="26" t="s">
        <v>23</v>
      </c>
      <c r="L3" s="28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76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9">
        <v>45323</v>
      </c>
      <c r="B4" s="30">
        <f>C4*1000</f>
        <v>13710</v>
      </c>
      <c r="C4" s="47">
        <v>13.71</v>
      </c>
      <c r="D4" s="47">
        <v>7.73</v>
      </c>
      <c r="E4" s="47">
        <v>7.57</v>
      </c>
      <c r="F4" s="30">
        <v>160</v>
      </c>
      <c r="G4" s="30">
        <v>15</v>
      </c>
      <c r="H4" s="30">
        <v>336</v>
      </c>
      <c r="I4" s="30">
        <v>40</v>
      </c>
      <c r="J4" s="30">
        <v>306</v>
      </c>
      <c r="K4" s="30">
        <v>17</v>
      </c>
      <c r="L4" s="30" t="s">
        <v>29</v>
      </c>
      <c r="M4" s="30">
        <v>600</v>
      </c>
      <c r="N4" s="30">
        <v>0.3</v>
      </c>
      <c r="O4" s="47">
        <v>23.56</v>
      </c>
      <c r="P4" s="30">
        <v>1200000</v>
      </c>
      <c r="Q4" s="77" t="s">
        <v>37</v>
      </c>
    </row>
    <row r="5" spans="1:46" x14ac:dyDescent="0.3">
      <c r="A5" s="50">
        <v>45324</v>
      </c>
      <c r="B5" s="17">
        <f t="shared" ref="B5:B32" si="0">C5*1000</f>
        <v>13990</v>
      </c>
      <c r="C5" s="33">
        <v>13.99</v>
      </c>
      <c r="D5" s="33">
        <v>7.79</v>
      </c>
      <c r="E5" s="33">
        <v>7.58</v>
      </c>
      <c r="F5" s="17">
        <v>155</v>
      </c>
      <c r="G5" s="17">
        <v>14</v>
      </c>
      <c r="H5" s="17">
        <v>340</v>
      </c>
      <c r="I5" s="17">
        <v>36</v>
      </c>
      <c r="J5" s="17">
        <v>290</v>
      </c>
      <c r="K5" s="17">
        <v>12</v>
      </c>
      <c r="L5" s="17" t="s">
        <v>29</v>
      </c>
      <c r="M5" s="17">
        <v>500</v>
      </c>
      <c r="N5" s="17">
        <v>0.2</v>
      </c>
      <c r="O5" s="33">
        <v>23.81</v>
      </c>
      <c r="P5" s="17">
        <v>1400000</v>
      </c>
      <c r="Q5" s="78"/>
    </row>
    <row r="6" spans="1:46" x14ac:dyDescent="0.3">
      <c r="A6" s="50">
        <v>45325</v>
      </c>
      <c r="B6" s="17">
        <f t="shared" si="0"/>
        <v>13300</v>
      </c>
      <c r="C6" s="33">
        <v>13.3</v>
      </c>
      <c r="D6" s="33">
        <v>7.8</v>
      </c>
      <c r="E6" s="33">
        <v>7.61</v>
      </c>
      <c r="F6" s="17">
        <v>165</v>
      </c>
      <c r="G6" s="17">
        <v>16</v>
      </c>
      <c r="H6" s="17">
        <v>344</v>
      </c>
      <c r="I6" s="17">
        <v>44</v>
      </c>
      <c r="J6" s="17">
        <v>295</v>
      </c>
      <c r="K6" s="17">
        <v>18</v>
      </c>
      <c r="L6" s="17" t="s">
        <v>29</v>
      </c>
      <c r="M6" s="17">
        <v>400</v>
      </c>
      <c r="N6" s="17">
        <v>0.3</v>
      </c>
      <c r="O6" s="33">
        <v>24.17</v>
      </c>
      <c r="P6" s="17">
        <v>1300000</v>
      </c>
      <c r="Q6" s="78"/>
    </row>
    <row r="7" spans="1:46" x14ac:dyDescent="0.3">
      <c r="A7" s="50">
        <v>45326</v>
      </c>
      <c r="B7" s="17">
        <f t="shared" si="0"/>
        <v>15060</v>
      </c>
      <c r="C7" s="33">
        <v>15.06</v>
      </c>
      <c r="D7" s="33">
        <v>7.71</v>
      </c>
      <c r="E7" s="33">
        <v>7.56</v>
      </c>
      <c r="F7" s="17">
        <v>160</v>
      </c>
      <c r="G7" s="17">
        <v>14</v>
      </c>
      <c r="H7" s="17">
        <v>348</v>
      </c>
      <c r="I7" s="17">
        <v>40</v>
      </c>
      <c r="J7" s="17">
        <v>292</v>
      </c>
      <c r="K7" s="17">
        <v>15</v>
      </c>
      <c r="L7" s="17" t="s">
        <v>29</v>
      </c>
      <c r="M7" s="17">
        <v>600</v>
      </c>
      <c r="N7" s="17">
        <v>0.3</v>
      </c>
      <c r="O7" s="33">
        <v>24.35</v>
      </c>
      <c r="P7" s="17">
        <v>1400000</v>
      </c>
      <c r="Q7" s="78"/>
    </row>
    <row r="8" spans="1:46" x14ac:dyDescent="0.3">
      <c r="A8" s="50">
        <v>45327</v>
      </c>
      <c r="B8" s="17">
        <f t="shared" si="0"/>
        <v>18990</v>
      </c>
      <c r="C8" s="33">
        <v>18.989999999999998</v>
      </c>
      <c r="D8" s="33">
        <v>7.75</v>
      </c>
      <c r="E8" s="33">
        <v>7.54</v>
      </c>
      <c r="F8" s="17">
        <v>180</v>
      </c>
      <c r="G8" s="17">
        <v>28</v>
      </c>
      <c r="H8" s="17">
        <v>412</v>
      </c>
      <c r="I8" s="17">
        <v>84</v>
      </c>
      <c r="J8" s="17">
        <v>398</v>
      </c>
      <c r="K8" s="17">
        <v>62</v>
      </c>
      <c r="L8" s="17" t="s">
        <v>29</v>
      </c>
      <c r="M8" s="17">
        <v>700</v>
      </c>
      <c r="N8" s="17">
        <v>0.3</v>
      </c>
      <c r="O8" s="33">
        <v>23.52</v>
      </c>
      <c r="P8" s="17">
        <v>1700000</v>
      </c>
      <c r="Q8" s="78"/>
    </row>
    <row r="9" spans="1:46" x14ac:dyDescent="0.3">
      <c r="A9" s="50">
        <v>45328</v>
      </c>
      <c r="B9" s="17">
        <f t="shared" si="0"/>
        <v>14600</v>
      </c>
      <c r="C9" s="33">
        <v>14.6</v>
      </c>
      <c r="D9" s="33">
        <v>7.7</v>
      </c>
      <c r="E9" s="33">
        <v>7.51</v>
      </c>
      <c r="F9" s="17">
        <v>165</v>
      </c>
      <c r="G9" s="17">
        <v>22</v>
      </c>
      <c r="H9" s="17">
        <v>368</v>
      </c>
      <c r="I9" s="17">
        <v>56</v>
      </c>
      <c r="J9" s="17">
        <v>346</v>
      </c>
      <c r="K9" s="17">
        <v>47</v>
      </c>
      <c r="L9" s="17" t="s">
        <v>29</v>
      </c>
      <c r="M9" s="17">
        <v>500</v>
      </c>
      <c r="N9" s="17">
        <v>0.2</v>
      </c>
      <c r="O9" s="33">
        <v>23.97</v>
      </c>
      <c r="P9" s="17">
        <v>1300000</v>
      </c>
      <c r="Q9" s="78"/>
    </row>
    <row r="10" spans="1:46" x14ac:dyDescent="0.3">
      <c r="A10" s="50">
        <v>45329</v>
      </c>
      <c r="B10" s="17">
        <f t="shared" si="0"/>
        <v>14690</v>
      </c>
      <c r="C10" s="33">
        <v>14.69</v>
      </c>
      <c r="D10" s="33">
        <v>7.67</v>
      </c>
      <c r="E10" s="33">
        <v>7.59</v>
      </c>
      <c r="F10" s="17">
        <v>160</v>
      </c>
      <c r="G10" s="17">
        <v>26</v>
      </c>
      <c r="H10" s="17">
        <v>340</v>
      </c>
      <c r="I10" s="17">
        <v>70</v>
      </c>
      <c r="J10" s="17">
        <v>320</v>
      </c>
      <c r="K10" s="17">
        <v>26</v>
      </c>
      <c r="L10" s="17" t="s">
        <v>29</v>
      </c>
      <c r="M10" s="17">
        <v>400</v>
      </c>
      <c r="N10" s="17">
        <v>0.3</v>
      </c>
      <c r="O10" s="33">
        <v>24.16</v>
      </c>
      <c r="P10" s="17">
        <v>1200000</v>
      </c>
      <c r="Q10" s="78"/>
    </row>
    <row r="11" spans="1:46" x14ac:dyDescent="0.3">
      <c r="A11" s="50">
        <v>45330</v>
      </c>
      <c r="B11" s="17">
        <f t="shared" si="0"/>
        <v>13300</v>
      </c>
      <c r="C11" s="33">
        <v>13.3</v>
      </c>
      <c r="D11" s="33">
        <v>7.61</v>
      </c>
      <c r="E11" s="33">
        <v>7.57</v>
      </c>
      <c r="F11" s="17">
        <v>155</v>
      </c>
      <c r="G11" s="17">
        <v>21</v>
      </c>
      <c r="H11" s="17">
        <v>344</v>
      </c>
      <c r="I11" s="17">
        <v>52</v>
      </c>
      <c r="J11" s="17">
        <v>290</v>
      </c>
      <c r="K11" s="17">
        <v>31</v>
      </c>
      <c r="L11" s="17" t="s">
        <v>29</v>
      </c>
      <c r="M11" s="17">
        <v>600</v>
      </c>
      <c r="N11" s="17">
        <v>0.3</v>
      </c>
      <c r="O11" s="33">
        <v>24.56</v>
      </c>
      <c r="P11" s="17">
        <v>1100000</v>
      </c>
      <c r="Q11" s="78"/>
    </row>
    <row r="12" spans="1:46" x14ac:dyDescent="0.3">
      <c r="A12" s="50">
        <v>45331</v>
      </c>
      <c r="B12" s="17">
        <f t="shared" si="0"/>
        <v>14860</v>
      </c>
      <c r="C12" s="33">
        <v>14.86</v>
      </c>
      <c r="D12" s="33">
        <v>7.77</v>
      </c>
      <c r="E12" s="33">
        <v>7.59</v>
      </c>
      <c r="F12" s="17">
        <v>160</v>
      </c>
      <c r="G12" s="17">
        <v>18</v>
      </c>
      <c r="H12" s="17">
        <v>340</v>
      </c>
      <c r="I12" s="17">
        <v>44</v>
      </c>
      <c r="J12" s="17">
        <v>296</v>
      </c>
      <c r="K12" s="17">
        <v>27</v>
      </c>
      <c r="L12" s="17" t="s">
        <v>29</v>
      </c>
      <c r="M12" s="17">
        <v>400</v>
      </c>
      <c r="N12" s="17">
        <v>0.2</v>
      </c>
      <c r="O12" s="33">
        <v>23.81</v>
      </c>
      <c r="P12" s="17">
        <v>1300000</v>
      </c>
      <c r="Q12" s="78"/>
    </row>
    <row r="13" spans="1:46" x14ac:dyDescent="0.3">
      <c r="A13" s="50">
        <v>45332</v>
      </c>
      <c r="B13" s="17">
        <f t="shared" si="0"/>
        <v>14460</v>
      </c>
      <c r="C13" s="33">
        <v>14.46</v>
      </c>
      <c r="D13" s="33">
        <v>7.82</v>
      </c>
      <c r="E13" s="33">
        <v>7.58</v>
      </c>
      <c r="F13" s="17">
        <v>155</v>
      </c>
      <c r="G13" s="17">
        <v>17</v>
      </c>
      <c r="H13" s="17">
        <v>344</v>
      </c>
      <c r="I13" s="17">
        <v>40</v>
      </c>
      <c r="J13" s="17">
        <v>310</v>
      </c>
      <c r="K13" s="17">
        <v>19</v>
      </c>
      <c r="L13" s="17" t="s">
        <v>29</v>
      </c>
      <c r="M13" s="17">
        <v>500</v>
      </c>
      <c r="N13" s="17">
        <v>0.2</v>
      </c>
      <c r="O13" s="33">
        <v>24.05</v>
      </c>
      <c r="P13" s="17">
        <v>1100000</v>
      </c>
      <c r="Q13" s="78"/>
    </row>
    <row r="14" spans="1:46" x14ac:dyDescent="0.3">
      <c r="A14" s="50">
        <v>45333</v>
      </c>
      <c r="B14" s="17">
        <f t="shared" si="0"/>
        <v>13770</v>
      </c>
      <c r="C14" s="33">
        <v>13.77</v>
      </c>
      <c r="D14" s="33">
        <v>7.75</v>
      </c>
      <c r="E14" s="33">
        <v>7.55</v>
      </c>
      <c r="F14" s="17">
        <v>160</v>
      </c>
      <c r="G14" s="17">
        <v>16</v>
      </c>
      <c r="H14" s="17">
        <v>348</v>
      </c>
      <c r="I14" s="17">
        <v>44</v>
      </c>
      <c r="J14" s="17">
        <v>290</v>
      </c>
      <c r="K14" s="17">
        <v>20</v>
      </c>
      <c r="L14" s="17" t="s">
        <v>29</v>
      </c>
      <c r="M14" s="17">
        <v>600</v>
      </c>
      <c r="N14" s="17">
        <v>0.2</v>
      </c>
      <c r="O14" s="33">
        <v>24.73</v>
      </c>
      <c r="P14" s="17">
        <v>1400000</v>
      </c>
      <c r="Q14" s="78"/>
    </row>
    <row r="15" spans="1:46" x14ac:dyDescent="0.3">
      <c r="A15" s="50">
        <v>45334</v>
      </c>
      <c r="B15" s="17">
        <f t="shared" si="0"/>
        <v>14420</v>
      </c>
      <c r="C15" s="33">
        <v>14.42</v>
      </c>
      <c r="D15" s="33">
        <v>7.71</v>
      </c>
      <c r="E15" s="33">
        <v>7.61</v>
      </c>
      <c r="F15" s="17">
        <v>165</v>
      </c>
      <c r="G15" s="17">
        <v>15</v>
      </c>
      <c r="H15" s="17">
        <v>340</v>
      </c>
      <c r="I15" s="17">
        <v>36</v>
      </c>
      <c r="J15" s="17">
        <v>286</v>
      </c>
      <c r="K15" s="17">
        <v>21</v>
      </c>
      <c r="L15" s="17" t="s">
        <v>29</v>
      </c>
      <c r="M15" s="17">
        <v>700</v>
      </c>
      <c r="N15" s="17">
        <v>0.3</v>
      </c>
      <c r="O15" s="33">
        <v>23.51</v>
      </c>
      <c r="P15" s="17">
        <v>1300000</v>
      </c>
      <c r="Q15" s="78"/>
    </row>
    <row r="16" spans="1:46" x14ac:dyDescent="0.3">
      <c r="A16" s="50">
        <v>45335</v>
      </c>
      <c r="B16" s="17">
        <f t="shared" si="0"/>
        <v>15040</v>
      </c>
      <c r="C16" s="33">
        <v>15.04</v>
      </c>
      <c r="D16" s="33">
        <v>7.72</v>
      </c>
      <c r="E16" s="33">
        <v>7.67</v>
      </c>
      <c r="F16" s="17">
        <v>155</v>
      </c>
      <c r="G16" s="17">
        <v>12</v>
      </c>
      <c r="H16" s="17">
        <v>348</v>
      </c>
      <c r="I16" s="17">
        <v>40</v>
      </c>
      <c r="J16" s="17">
        <v>297</v>
      </c>
      <c r="K16" s="17">
        <v>20</v>
      </c>
      <c r="L16" s="17" t="s">
        <v>29</v>
      </c>
      <c r="M16" s="17">
        <v>500</v>
      </c>
      <c r="N16" s="17">
        <v>0.2</v>
      </c>
      <c r="O16" s="33">
        <v>24.17</v>
      </c>
      <c r="P16" s="17">
        <v>1200000</v>
      </c>
      <c r="Q16" s="78"/>
    </row>
    <row r="17" spans="1:17" x14ac:dyDescent="0.3">
      <c r="A17" s="50">
        <v>45336</v>
      </c>
      <c r="B17" s="17">
        <f t="shared" si="0"/>
        <v>13720</v>
      </c>
      <c r="C17" s="33">
        <v>13.72</v>
      </c>
      <c r="D17" s="33">
        <v>7.74</v>
      </c>
      <c r="E17" s="33">
        <v>7.68</v>
      </c>
      <c r="F17" s="17">
        <v>160</v>
      </c>
      <c r="G17" s="17">
        <v>16</v>
      </c>
      <c r="H17" s="17">
        <v>336</v>
      </c>
      <c r="I17" s="17">
        <v>44</v>
      </c>
      <c r="J17" s="17">
        <v>300</v>
      </c>
      <c r="K17" s="17">
        <v>18</v>
      </c>
      <c r="L17" s="17" t="s">
        <v>29</v>
      </c>
      <c r="M17" s="17">
        <v>600</v>
      </c>
      <c r="N17" s="17">
        <v>0.3</v>
      </c>
      <c r="O17" s="33">
        <v>23.85</v>
      </c>
      <c r="P17" s="17">
        <v>1100000</v>
      </c>
      <c r="Q17" s="78"/>
    </row>
    <row r="18" spans="1:17" x14ac:dyDescent="0.3">
      <c r="A18" s="50">
        <v>45337</v>
      </c>
      <c r="B18" s="17">
        <f t="shared" si="0"/>
        <v>13860</v>
      </c>
      <c r="C18" s="33">
        <v>13.86</v>
      </c>
      <c r="D18" s="33">
        <v>7.71</v>
      </c>
      <c r="E18" s="33">
        <v>7.57</v>
      </c>
      <c r="F18" s="17">
        <v>165</v>
      </c>
      <c r="G18" s="17">
        <v>14</v>
      </c>
      <c r="H18" s="17">
        <v>340</v>
      </c>
      <c r="I18" s="17">
        <v>48</v>
      </c>
      <c r="J18" s="17">
        <v>296</v>
      </c>
      <c r="K18" s="17">
        <v>20</v>
      </c>
      <c r="L18" s="17" t="s">
        <v>29</v>
      </c>
      <c r="M18" s="17">
        <v>400</v>
      </c>
      <c r="N18" s="17">
        <v>0.3</v>
      </c>
      <c r="O18" s="33">
        <v>23.67</v>
      </c>
      <c r="P18" s="17">
        <v>1300000</v>
      </c>
      <c r="Q18" s="78"/>
    </row>
    <row r="19" spans="1:17" x14ac:dyDescent="0.3">
      <c r="A19" s="50">
        <v>45338</v>
      </c>
      <c r="B19" s="17">
        <f t="shared" si="0"/>
        <v>13710</v>
      </c>
      <c r="C19" s="33">
        <v>13.71</v>
      </c>
      <c r="D19" s="33">
        <v>7.8</v>
      </c>
      <c r="E19" s="33">
        <v>7.71</v>
      </c>
      <c r="F19" s="17">
        <v>160</v>
      </c>
      <c r="G19" s="17">
        <v>17</v>
      </c>
      <c r="H19" s="17">
        <v>348</v>
      </c>
      <c r="I19" s="17">
        <v>44</v>
      </c>
      <c r="J19" s="17">
        <v>303</v>
      </c>
      <c r="K19" s="17">
        <v>20</v>
      </c>
      <c r="L19" s="17" t="s">
        <v>29</v>
      </c>
      <c r="M19" s="17">
        <v>500</v>
      </c>
      <c r="N19" s="17">
        <v>0.2</v>
      </c>
      <c r="O19" s="33">
        <v>23.13</v>
      </c>
      <c r="P19" s="17">
        <v>1400000</v>
      </c>
      <c r="Q19" s="78"/>
    </row>
    <row r="20" spans="1:17" x14ac:dyDescent="0.3">
      <c r="A20" s="50">
        <v>45339</v>
      </c>
      <c r="B20" s="17">
        <f t="shared" si="0"/>
        <v>13770</v>
      </c>
      <c r="C20" s="33">
        <v>13.77</v>
      </c>
      <c r="D20" s="33" t="s">
        <v>36</v>
      </c>
      <c r="E20" s="33" t="s">
        <v>36</v>
      </c>
      <c r="F20" s="33" t="s">
        <v>36</v>
      </c>
      <c r="G20" s="33" t="s">
        <v>36</v>
      </c>
      <c r="H20" s="33" t="s">
        <v>36</v>
      </c>
      <c r="I20" s="33" t="s">
        <v>36</v>
      </c>
      <c r="J20" s="33" t="s">
        <v>36</v>
      </c>
      <c r="K20" s="33" t="s">
        <v>36</v>
      </c>
      <c r="L20" s="17" t="s">
        <v>29</v>
      </c>
      <c r="M20" s="17" t="s">
        <v>36</v>
      </c>
      <c r="N20" s="17" t="s">
        <v>36</v>
      </c>
      <c r="O20" s="17" t="s">
        <v>36</v>
      </c>
      <c r="P20" s="17" t="s">
        <v>36</v>
      </c>
      <c r="Q20" s="78"/>
    </row>
    <row r="21" spans="1:17" x14ac:dyDescent="0.3">
      <c r="A21" s="50">
        <v>45340</v>
      </c>
      <c r="B21" s="17">
        <f t="shared" si="0"/>
        <v>14010</v>
      </c>
      <c r="C21" s="33">
        <v>14.01</v>
      </c>
      <c r="D21" s="33" t="s">
        <v>36</v>
      </c>
      <c r="E21" s="33" t="s">
        <v>36</v>
      </c>
      <c r="F21" s="33" t="s">
        <v>36</v>
      </c>
      <c r="G21" s="33" t="s">
        <v>36</v>
      </c>
      <c r="H21" s="33" t="s">
        <v>36</v>
      </c>
      <c r="I21" s="33" t="s">
        <v>36</v>
      </c>
      <c r="J21" s="33" t="s">
        <v>36</v>
      </c>
      <c r="K21" s="33" t="s">
        <v>36</v>
      </c>
      <c r="L21" s="17" t="s">
        <v>29</v>
      </c>
      <c r="M21" s="17" t="s">
        <v>36</v>
      </c>
      <c r="N21" s="17" t="s">
        <v>36</v>
      </c>
      <c r="O21" s="17" t="s">
        <v>36</v>
      </c>
      <c r="P21" s="17" t="s">
        <v>36</v>
      </c>
      <c r="Q21" s="78"/>
    </row>
    <row r="22" spans="1:17" x14ac:dyDescent="0.3">
      <c r="A22" s="50">
        <v>45341</v>
      </c>
      <c r="B22" s="17">
        <f t="shared" si="0"/>
        <v>14130</v>
      </c>
      <c r="C22" s="33">
        <v>14.13</v>
      </c>
      <c r="D22" s="33">
        <v>6.92</v>
      </c>
      <c r="E22" s="33">
        <v>6.77</v>
      </c>
      <c r="F22" s="17">
        <v>155</v>
      </c>
      <c r="G22" s="17">
        <v>11</v>
      </c>
      <c r="H22" s="17">
        <v>312</v>
      </c>
      <c r="I22" s="17">
        <v>32</v>
      </c>
      <c r="J22" s="17">
        <v>320</v>
      </c>
      <c r="K22" s="17">
        <v>16</v>
      </c>
      <c r="L22" s="17" t="s">
        <v>29</v>
      </c>
      <c r="M22" s="17">
        <v>400</v>
      </c>
      <c r="N22" s="17">
        <v>0.3</v>
      </c>
      <c r="O22" s="33">
        <v>24.16</v>
      </c>
      <c r="P22" s="17">
        <v>1200000</v>
      </c>
      <c r="Q22" s="78"/>
    </row>
    <row r="23" spans="1:17" x14ac:dyDescent="0.3">
      <c r="A23" s="50">
        <v>45342</v>
      </c>
      <c r="B23" s="17">
        <f t="shared" si="0"/>
        <v>13580</v>
      </c>
      <c r="C23" s="33">
        <v>13.58</v>
      </c>
      <c r="D23" s="33">
        <v>7.51</v>
      </c>
      <c r="E23" s="33">
        <v>7.42</v>
      </c>
      <c r="F23" s="17">
        <v>160</v>
      </c>
      <c r="G23" s="17">
        <v>15</v>
      </c>
      <c r="H23" s="17">
        <v>336</v>
      </c>
      <c r="I23" s="17">
        <v>44</v>
      </c>
      <c r="J23" s="17">
        <v>310</v>
      </c>
      <c r="K23" s="17">
        <v>19</v>
      </c>
      <c r="L23" s="17" t="s">
        <v>29</v>
      </c>
      <c r="M23" s="17">
        <v>600</v>
      </c>
      <c r="N23" s="17">
        <v>0.3</v>
      </c>
      <c r="O23" s="33">
        <v>23.75</v>
      </c>
      <c r="P23" s="17">
        <v>1400000</v>
      </c>
      <c r="Q23" s="78"/>
    </row>
    <row r="24" spans="1:17" x14ac:dyDescent="0.3">
      <c r="A24" s="50">
        <v>45343</v>
      </c>
      <c r="B24" s="17">
        <f t="shared" si="0"/>
        <v>14680</v>
      </c>
      <c r="C24" s="33">
        <v>14.68</v>
      </c>
      <c r="D24" s="33">
        <v>7.79</v>
      </c>
      <c r="E24" s="33">
        <v>7.64</v>
      </c>
      <c r="F24" s="17">
        <v>155</v>
      </c>
      <c r="G24" s="17">
        <v>14</v>
      </c>
      <c r="H24" s="17">
        <v>340</v>
      </c>
      <c r="I24" s="17">
        <v>36</v>
      </c>
      <c r="J24" s="17">
        <v>307</v>
      </c>
      <c r="K24" s="17">
        <v>17</v>
      </c>
      <c r="L24" s="17" t="s">
        <v>29</v>
      </c>
      <c r="M24" s="17">
        <v>500</v>
      </c>
      <c r="N24" s="17">
        <v>0.2</v>
      </c>
      <c r="O24" s="33">
        <v>23.47</v>
      </c>
      <c r="P24" s="17">
        <v>1300000</v>
      </c>
      <c r="Q24" s="78"/>
    </row>
    <row r="25" spans="1:17" x14ac:dyDescent="0.3">
      <c r="A25" s="50">
        <v>45344</v>
      </c>
      <c r="B25" s="17">
        <f t="shared" si="0"/>
        <v>14630</v>
      </c>
      <c r="C25" s="33">
        <v>14.63</v>
      </c>
      <c r="D25" s="33">
        <v>7.82</v>
      </c>
      <c r="E25" s="33">
        <v>7.61</v>
      </c>
      <c r="F25" s="17">
        <v>160</v>
      </c>
      <c r="G25" s="17">
        <v>15</v>
      </c>
      <c r="H25" s="17">
        <v>344</v>
      </c>
      <c r="I25" s="17">
        <v>40</v>
      </c>
      <c r="J25" s="17">
        <v>312</v>
      </c>
      <c r="K25" s="17">
        <v>19</v>
      </c>
      <c r="L25" s="17" t="s">
        <v>29</v>
      </c>
      <c r="M25" s="17">
        <v>400</v>
      </c>
      <c r="N25" s="17">
        <v>0.2</v>
      </c>
      <c r="O25" s="33">
        <v>24.18</v>
      </c>
      <c r="P25" s="17">
        <v>1100000</v>
      </c>
      <c r="Q25" s="78"/>
    </row>
    <row r="26" spans="1:17" x14ac:dyDescent="0.3">
      <c r="A26" s="50">
        <v>45345</v>
      </c>
      <c r="B26" s="17">
        <f t="shared" si="0"/>
        <v>13690</v>
      </c>
      <c r="C26" s="33">
        <v>13.69</v>
      </c>
      <c r="D26" s="33">
        <v>7.75</v>
      </c>
      <c r="E26" s="33">
        <v>7.66</v>
      </c>
      <c r="F26" s="17">
        <v>165</v>
      </c>
      <c r="G26" s="17">
        <v>16</v>
      </c>
      <c r="H26" s="17">
        <v>340</v>
      </c>
      <c r="I26" s="17">
        <v>44</v>
      </c>
      <c r="J26" s="17">
        <v>287</v>
      </c>
      <c r="K26" s="17">
        <v>17</v>
      </c>
      <c r="L26" s="17" t="s">
        <v>29</v>
      </c>
      <c r="M26" s="17">
        <v>600</v>
      </c>
      <c r="N26" s="17">
        <v>0.3</v>
      </c>
      <c r="O26" s="33">
        <v>23.82</v>
      </c>
      <c r="P26" s="17">
        <v>1400000</v>
      </c>
      <c r="Q26" s="78"/>
    </row>
    <row r="27" spans="1:17" x14ac:dyDescent="0.3">
      <c r="A27" s="50">
        <v>45346</v>
      </c>
      <c r="B27" s="17">
        <f t="shared" si="0"/>
        <v>13290</v>
      </c>
      <c r="C27" s="33">
        <v>13.29</v>
      </c>
      <c r="D27" s="33">
        <v>7.82</v>
      </c>
      <c r="E27" s="33">
        <v>7.64</v>
      </c>
      <c r="F27" s="17">
        <v>155</v>
      </c>
      <c r="G27" s="17">
        <v>15</v>
      </c>
      <c r="H27" s="17">
        <v>344</v>
      </c>
      <c r="I27" s="17">
        <v>40</v>
      </c>
      <c r="J27" s="17">
        <v>290</v>
      </c>
      <c r="K27" s="17">
        <v>20</v>
      </c>
      <c r="L27" s="17" t="s">
        <v>29</v>
      </c>
      <c r="M27" s="17">
        <v>400</v>
      </c>
      <c r="N27" s="17">
        <v>0.3</v>
      </c>
      <c r="O27" s="33">
        <v>24.58</v>
      </c>
      <c r="P27" s="17">
        <v>1300000</v>
      </c>
      <c r="Q27" s="78"/>
    </row>
    <row r="28" spans="1:17" x14ac:dyDescent="0.3">
      <c r="A28" s="50">
        <v>45347</v>
      </c>
      <c r="B28" s="17">
        <f t="shared" si="0"/>
        <v>14270</v>
      </c>
      <c r="C28" s="33">
        <v>14.27</v>
      </c>
      <c r="D28" s="33">
        <v>7.49</v>
      </c>
      <c r="E28" s="33">
        <v>7.4</v>
      </c>
      <c r="F28" s="17">
        <v>165</v>
      </c>
      <c r="G28" s="17">
        <v>16</v>
      </c>
      <c r="H28" s="17">
        <v>348</v>
      </c>
      <c r="I28" s="17">
        <v>44</v>
      </c>
      <c r="J28" s="17">
        <v>306</v>
      </c>
      <c r="K28" s="17">
        <v>18</v>
      </c>
      <c r="L28" s="17" t="s">
        <v>29</v>
      </c>
      <c r="M28" s="17">
        <v>400</v>
      </c>
      <c r="N28" s="17">
        <v>0.2</v>
      </c>
      <c r="O28" s="33">
        <v>23.12</v>
      </c>
      <c r="P28" s="17">
        <v>1100000</v>
      </c>
      <c r="Q28" s="78"/>
    </row>
    <row r="29" spans="1:17" x14ac:dyDescent="0.3">
      <c r="A29" s="50">
        <v>45348</v>
      </c>
      <c r="B29" s="17">
        <f t="shared" si="0"/>
        <v>12550</v>
      </c>
      <c r="C29" s="33">
        <v>12.55</v>
      </c>
      <c r="D29" s="33">
        <v>7.54</v>
      </c>
      <c r="E29" s="33">
        <v>7.41</v>
      </c>
      <c r="F29" s="17">
        <v>160</v>
      </c>
      <c r="G29" s="17">
        <v>16</v>
      </c>
      <c r="H29" s="17">
        <v>336</v>
      </c>
      <c r="I29" s="17">
        <v>40</v>
      </c>
      <c r="J29" s="17">
        <v>310</v>
      </c>
      <c r="K29" s="17">
        <v>19</v>
      </c>
      <c r="L29" s="17" t="s">
        <v>29</v>
      </c>
      <c r="M29" s="17">
        <v>600</v>
      </c>
      <c r="N29" s="17">
        <v>0.3</v>
      </c>
      <c r="O29" s="33">
        <v>23.78</v>
      </c>
      <c r="P29" s="17">
        <v>1200000</v>
      </c>
      <c r="Q29" s="78"/>
    </row>
    <row r="30" spans="1:17" x14ac:dyDescent="0.3">
      <c r="A30" s="50">
        <v>45349</v>
      </c>
      <c r="B30" s="17">
        <f t="shared" si="0"/>
        <v>13640</v>
      </c>
      <c r="C30" s="33">
        <v>13.64</v>
      </c>
      <c r="D30" s="33">
        <v>7.71</v>
      </c>
      <c r="E30" s="33">
        <v>7.58</v>
      </c>
      <c r="F30" s="17">
        <v>160</v>
      </c>
      <c r="G30" s="17">
        <v>15</v>
      </c>
      <c r="H30" s="17">
        <v>340</v>
      </c>
      <c r="I30" s="17">
        <v>44</v>
      </c>
      <c r="J30" s="17">
        <v>290</v>
      </c>
      <c r="K30" s="17">
        <v>17</v>
      </c>
      <c r="L30" s="17" t="s">
        <v>29</v>
      </c>
      <c r="M30" s="17">
        <v>500</v>
      </c>
      <c r="N30" s="17">
        <v>0.3</v>
      </c>
      <c r="O30" s="33">
        <v>24.53</v>
      </c>
      <c r="P30" s="17">
        <v>1400000</v>
      </c>
      <c r="Q30" s="78"/>
    </row>
    <row r="31" spans="1:17" x14ac:dyDescent="0.3">
      <c r="A31" s="50">
        <v>45350</v>
      </c>
      <c r="B31" s="17">
        <f t="shared" si="0"/>
        <v>12280</v>
      </c>
      <c r="C31" s="33">
        <v>12.28</v>
      </c>
      <c r="D31" s="33">
        <v>7.79</v>
      </c>
      <c r="E31" s="33">
        <v>7.62</v>
      </c>
      <c r="F31" s="17">
        <v>155</v>
      </c>
      <c r="G31" s="17">
        <v>14</v>
      </c>
      <c r="H31" s="17">
        <v>348</v>
      </c>
      <c r="I31" s="17">
        <v>40</v>
      </c>
      <c r="J31" s="17">
        <v>286</v>
      </c>
      <c r="K31" s="17">
        <v>19</v>
      </c>
      <c r="L31" s="17" t="s">
        <v>29</v>
      </c>
      <c r="M31" s="17">
        <v>600</v>
      </c>
      <c r="N31" s="17">
        <v>0.3</v>
      </c>
      <c r="O31" s="33">
        <v>24.1</v>
      </c>
      <c r="P31" s="17">
        <v>1100000</v>
      </c>
      <c r="Q31" s="78"/>
    </row>
    <row r="32" spans="1:17" ht="15" thickBot="1" x14ac:dyDescent="0.35">
      <c r="A32" s="51">
        <v>45351</v>
      </c>
      <c r="B32" s="52">
        <f t="shared" si="0"/>
        <v>12980</v>
      </c>
      <c r="C32" s="53">
        <v>12.98</v>
      </c>
      <c r="D32" s="53">
        <v>7.7</v>
      </c>
      <c r="E32" s="53">
        <v>7.61</v>
      </c>
      <c r="F32" s="52">
        <v>165</v>
      </c>
      <c r="G32" s="52">
        <v>16</v>
      </c>
      <c r="H32" s="52">
        <v>320</v>
      </c>
      <c r="I32" s="52">
        <v>44</v>
      </c>
      <c r="J32" s="52">
        <v>274</v>
      </c>
      <c r="K32" s="52">
        <v>18</v>
      </c>
      <c r="L32" s="52" t="s">
        <v>29</v>
      </c>
      <c r="M32" s="52">
        <v>400</v>
      </c>
      <c r="N32" s="52">
        <v>0.3</v>
      </c>
      <c r="O32" s="54">
        <v>24.11</v>
      </c>
      <c r="P32" s="52">
        <v>1700000</v>
      </c>
      <c r="Q32" s="79"/>
    </row>
    <row r="33" spans="1:17" ht="15" thickBot="1" x14ac:dyDescent="0.35">
      <c r="A33" s="29" t="s">
        <v>24</v>
      </c>
      <c r="B33" s="12">
        <f t="shared" ref="B33:K33" si="1">AVERAGE(B4:B32)</f>
        <v>14102.758620689656</v>
      </c>
      <c r="C33" s="12">
        <f t="shared" si="1"/>
        <v>14.102758620689654</v>
      </c>
      <c r="D33" s="12">
        <f t="shared" si="1"/>
        <v>7.6896296296296267</v>
      </c>
      <c r="E33" s="12">
        <f t="shared" si="1"/>
        <v>7.5499999999999989</v>
      </c>
      <c r="F33" s="12">
        <f t="shared" si="1"/>
        <v>160.55555555555554</v>
      </c>
      <c r="G33" s="12">
        <f t="shared" si="1"/>
        <v>16.444444444444443</v>
      </c>
      <c r="H33" s="12">
        <f t="shared" si="1"/>
        <v>343.85185185185185</v>
      </c>
      <c r="I33" s="12">
        <f t="shared" si="1"/>
        <v>44.814814814814817</v>
      </c>
      <c r="J33" s="12">
        <f t="shared" si="1"/>
        <v>303.96296296296299</v>
      </c>
      <c r="K33" s="12">
        <f t="shared" si="1"/>
        <v>21.925925925925927</v>
      </c>
      <c r="L33" s="12" t="s">
        <v>29</v>
      </c>
      <c r="M33" s="45">
        <f>AVERAGE(M4:M32)</f>
        <v>514.81481481481478</v>
      </c>
      <c r="N33" s="12">
        <f>AVERAGE(N4:N32)</f>
        <v>0.26296296296296295</v>
      </c>
      <c r="O33" s="12">
        <f>AVERAGE(O4:O32)</f>
        <v>23.948888888888892</v>
      </c>
      <c r="P33" s="12">
        <f>AVERAGE(P4:P32)</f>
        <v>1292592.5925925926</v>
      </c>
      <c r="Q33" s="18"/>
    </row>
    <row r="34" spans="1:17" x14ac:dyDescent="0.3">
      <c r="C34" s="55">
        <f>SUM(C4:C32)</f>
        <v>408.97999999999996</v>
      </c>
    </row>
    <row r="39" spans="1:17" ht="40.799999999999997" customHeight="1" x14ac:dyDescent="0.3">
      <c r="A39" s="57" t="s">
        <v>25</v>
      </c>
      <c r="B39" s="57"/>
      <c r="C39" s="56" t="s">
        <v>26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15"/>
    </row>
    <row r="41" spans="1:17" x14ac:dyDescent="0.3">
      <c r="A41" s="13" t="s">
        <v>27</v>
      </c>
      <c r="B41" s="14">
        <f t="shared" ref="B41:K41" si="2">MIN(B4:B32)</f>
        <v>12280</v>
      </c>
      <c r="C41" s="14">
        <f t="shared" si="2"/>
        <v>12.28</v>
      </c>
      <c r="D41" s="14">
        <f t="shared" si="2"/>
        <v>6.92</v>
      </c>
      <c r="E41" s="14">
        <f t="shared" si="2"/>
        <v>6.77</v>
      </c>
      <c r="F41" s="14">
        <f t="shared" si="2"/>
        <v>155</v>
      </c>
      <c r="G41" s="14">
        <f t="shared" si="2"/>
        <v>11</v>
      </c>
      <c r="H41" s="14">
        <f t="shared" si="2"/>
        <v>312</v>
      </c>
      <c r="I41" s="14">
        <f t="shared" si="2"/>
        <v>32</v>
      </c>
      <c r="J41" s="14">
        <f t="shared" si="2"/>
        <v>274</v>
      </c>
      <c r="K41" s="14">
        <f t="shared" si="2"/>
        <v>12</v>
      </c>
      <c r="L41" s="14"/>
      <c r="M41" s="14">
        <f>MIN(M4:M32)</f>
        <v>400</v>
      </c>
      <c r="N41" s="14">
        <f>MIN(N4:N32)</f>
        <v>0.2</v>
      </c>
      <c r="O41" s="14">
        <f>MIN(O4:O32)</f>
        <v>23.12</v>
      </c>
      <c r="P41" s="14">
        <f>MIN(P4:P32)</f>
        <v>1100000</v>
      </c>
      <c r="Q41" s="14"/>
    </row>
    <row r="42" spans="1:17" x14ac:dyDescent="0.3">
      <c r="A42" s="13"/>
    </row>
    <row r="43" spans="1:17" x14ac:dyDescent="0.3">
      <c r="A43" s="13" t="s">
        <v>28</v>
      </c>
      <c r="B43" s="14">
        <f t="shared" ref="B43:K43" si="3">MAX(B4:B32)</f>
        <v>18990</v>
      </c>
      <c r="C43" s="14">
        <f t="shared" si="3"/>
        <v>18.989999999999998</v>
      </c>
      <c r="D43" s="14">
        <f t="shared" si="3"/>
        <v>7.82</v>
      </c>
      <c r="E43" s="14">
        <f t="shared" si="3"/>
        <v>7.71</v>
      </c>
      <c r="F43" s="14">
        <f t="shared" si="3"/>
        <v>180</v>
      </c>
      <c r="G43" s="14">
        <f t="shared" si="3"/>
        <v>28</v>
      </c>
      <c r="H43" s="14">
        <f t="shared" si="3"/>
        <v>412</v>
      </c>
      <c r="I43" s="14">
        <f t="shared" si="3"/>
        <v>84</v>
      </c>
      <c r="J43" s="14">
        <f t="shared" si="3"/>
        <v>398</v>
      </c>
      <c r="K43" s="14">
        <f t="shared" si="3"/>
        <v>62</v>
      </c>
      <c r="L43" s="14"/>
      <c r="M43" s="14">
        <f>MAX(M4:M32)</f>
        <v>700</v>
      </c>
      <c r="N43" s="14">
        <f>MAX(N4:N32)</f>
        <v>0.3</v>
      </c>
      <c r="O43" s="14">
        <f>MAX(O4:O32)</f>
        <v>24.73</v>
      </c>
      <c r="P43" s="14">
        <f>MAX(P4:P32)</f>
        <v>1700000</v>
      </c>
      <c r="Q43" s="14"/>
    </row>
  </sheetData>
  <mergeCells count="13">
    <mergeCell ref="A39:B39"/>
    <mergeCell ref="C39:P39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4:Q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Naini-2</vt:lpstr>
      <vt:lpstr>Phaphamau</vt:lpstr>
      <vt:lpstr>Jhunsi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2024-08-03T07:35:37Z</dcterms:modified>
</cp:coreProperties>
</file>