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E908C81-59C2-4BE0-88BE-A1DC18CE259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C36" i="8" l="1"/>
  <c r="C36" i="7" l="1"/>
  <c r="B4" i="8" l="1"/>
  <c r="B34" i="9" l="1"/>
  <c r="B33" i="9"/>
  <c r="B34" i="8"/>
  <c r="B33" i="8"/>
  <c r="B34" i="7"/>
  <c r="B33" i="7"/>
  <c r="B32" i="7"/>
  <c r="B32" i="8"/>
  <c r="B32" i="9" l="1"/>
  <c r="B31" i="9"/>
  <c r="B30" i="9"/>
  <c r="B31" i="8"/>
  <c r="B30" i="8"/>
  <c r="B29" i="8"/>
  <c r="B31" i="7"/>
  <c r="B30" i="7"/>
  <c r="B29" i="7"/>
  <c r="B28" i="8"/>
  <c r="B28" i="7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4" i="9"/>
  <c r="B27" i="8" l="1"/>
  <c r="B26" i="8"/>
  <c r="B25" i="8"/>
  <c r="B24" i="8"/>
  <c r="B23" i="8"/>
  <c r="B22" i="8"/>
  <c r="B21" i="8"/>
  <c r="B20" i="8"/>
  <c r="B27" i="7"/>
  <c r="B26" i="7"/>
  <c r="B25" i="7"/>
  <c r="B24" i="7"/>
  <c r="B23" i="7"/>
  <c r="B22" i="7"/>
  <c r="B21" i="7"/>
  <c r="B20" i="7"/>
  <c r="B19" i="8" l="1"/>
  <c r="B18" i="8"/>
  <c r="B19" i="7"/>
  <c r="B18" i="7"/>
  <c r="B17" i="7"/>
  <c r="B17" i="8" l="1"/>
  <c r="B16" i="8"/>
  <c r="B15" i="8"/>
  <c r="B14" i="8"/>
  <c r="B13" i="8"/>
  <c r="B16" i="7"/>
  <c r="B15" i="7"/>
  <c r="B14" i="7"/>
  <c r="B13" i="7"/>
  <c r="B12" i="7"/>
  <c r="B11" i="7"/>
  <c r="B12" i="8"/>
  <c r="B11" i="8"/>
  <c r="B6" i="8" l="1"/>
  <c r="B7" i="8"/>
  <c r="B8" i="8"/>
  <c r="B9" i="8"/>
  <c r="B10" i="8"/>
  <c r="B5" i="8"/>
  <c r="B7" i="7"/>
  <c r="B8" i="7"/>
  <c r="B9" i="7"/>
  <c r="B10" i="7"/>
  <c r="B5" i="7"/>
  <c r="B6" i="7"/>
  <c r="B4" i="7"/>
  <c r="B35" i="7" l="1"/>
  <c r="P45" i="9"/>
  <c r="O45" i="9"/>
  <c r="N45" i="9"/>
  <c r="M45" i="9"/>
  <c r="K45" i="9"/>
  <c r="J45" i="9"/>
  <c r="I45" i="9"/>
  <c r="H45" i="9"/>
  <c r="G45" i="9"/>
  <c r="F45" i="9"/>
  <c r="E45" i="9"/>
  <c r="D45" i="9"/>
  <c r="C45" i="9"/>
  <c r="B45" i="9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35" i="9"/>
  <c r="O35" i="9"/>
  <c r="N35" i="9"/>
  <c r="M35" i="9"/>
  <c r="K35" i="9"/>
  <c r="J35" i="9"/>
  <c r="I35" i="9"/>
  <c r="H35" i="9"/>
  <c r="G35" i="9"/>
  <c r="F35" i="9"/>
  <c r="E35" i="9"/>
  <c r="D35" i="9"/>
  <c r="C35" i="9"/>
  <c r="B35" i="9"/>
  <c r="P45" i="8" l="1"/>
  <c r="O45" i="8"/>
  <c r="N45" i="8"/>
  <c r="M45" i="8"/>
  <c r="K45" i="8"/>
  <c r="J45" i="8"/>
  <c r="I45" i="8"/>
  <c r="H45" i="8"/>
  <c r="G45" i="8"/>
  <c r="F45" i="8"/>
  <c r="E45" i="8"/>
  <c r="D45" i="8"/>
  <c r="C45" i="8"/>
  <c r="B45" i="8"/>
  <c r="P43" i="8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35" i="8"/>
  <c r="O35" i="8"/>
  <c r="N35" i="8"/>
  <c r="M35" i="8"/>
  <c r="K35" i="8"/>
  <c r="J35" i="8"/>
  <c r="I35" i="8"/>
  <c r="H35" i="8"/>
  <c r="G35" i="8"/>
  <c r="F35" i="8"/>
  <c r="E35" i="8"/>
  <c r="D35" i="8"/>
  <c r="C35" i="8"/>
  <c r="B35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</calcChain>
</file>

<file path=xl/sharedStrings.xml><?xml version="1.0" encoding="utf-8"?>
<sst xmlns="http://schemas.openxmlformats.org/spreadsheetml/2006/main" count="188" uniqueCount="38">
  <si>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</si>
  <si>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</si>
  <si>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</si>
  <si>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</si>
  <si>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</si>
  <si>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</si>
  <si>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</si>
  <si>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</si>
  <si>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</si>
  <si>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</si>
  <si>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</si>
  <si>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</si>
  <si>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</si>
  <si>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</si>
  <si>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</si>
  <si>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</si>
  <si>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</si>
  <si>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</si>
  <si>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</si>
  <si>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</si>
  <si>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</si>
  <si>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</si>
  <si>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</si>
  <si>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</si>
  <si>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</si>
  <si>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</si>
  <si>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</si>
  <si>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</si>
  <si>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</si>
  <si>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</si>
  <si>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</si>
  <si>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</si>
  <si>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</si>
  <si>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</si>
  <si>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</si>
  <si>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</si>
  <si>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From 01.01.2024 to 05.01.2024:
1. Sewage from 13 I&amp;Ds is coming into SPS.
2. Due to various issues in I&amp;Ds, Trunk Sewer and overflow at I&amp;D of Bhola Mandir Nalla &amp; Savitri Nalla, sewage received from tapped I&amp;Ds was less.
3. Trivenipuram Nalla is not tapped yet as it is part of Variation related to Jhunsi facility.</t>
  </si>
  <si>
    <t>From 06.01.2024 to 31.01.2024:
1. Sewage from 13 I&amp;Ds is coming into SPS.
2. Replacement of trunk sewer between Savitri Nalla &amp; Dham Nalla is complete however, casting for one manhole is incomplete.
3. Due to various issues in I&amp;Ds, Trunk Sewer and overflow at I&amp;D of Bhola Mandir Nalla &amp; one newly constructed manhole, sewage received from tapped I&amp;Ds is less.
4.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</si>
</sst>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7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 vertical="top" inden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2" fontId="12" fillId="0" borderId="23" xfId="0" applyNumberFormat="1" applyFont="1" applyBorder="1" applyAlignment="1">
      <alignment horizontal="left" vertical="center" wrapText="1"/>
    </xf>
    <xf numFmtId="15" fontId="14" fillId="0" borderId="6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vertical="center" wrapText="1"/>
    </xf>
    <xf numFmtId="2" fontId="12" fillId="0" borderId="24" xfId="0" applyNumberFormat="1" applyFont="1" applyBorder="1" applyAlignment="1">
      <alignment vertical="center" wrapText="1"/>
    </xf>
    <xf numFmtId="2" fontId="12" fillId="0" borderId="17" xfId="0" applyNumberFormat="1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5" fontId="12" fillId="0" borderId="13" xfId="0" applyNumberFormat="1" applyFont="1" applyBorder="1" applyAlignment="1">
      <alignment horizontal="center" vertical="center" wrapText="1"/>
    </xf>
    <xf numFmtId="15" fontId="12" fillId="0" borderId="15" xfId="0" applyNumberFormat="1" applyFont="1" applyBorder="1" applyAlignment="1">
      <alignment horizontal="center" vertical="center" wrapText="1"/>
    </xf>
    <xf numFmtId="15" fontId="12" fillId="0" borderId="2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2" fillId="0" borderId="24" xfId="0" applyNumberFormat="1" applyFont="1" applyBorder="1" applyAlignment="1">
      <alignment horizontal="left" vertical="center" wrapText="1"/>
    </xf>
    <xf numFmtId="2" fontId="0" fillId="0" borderId="22" xfId="0" applyNumberForma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2" fillId="0" borderId="24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1" xfId="0" applyFont="1" applyBorder="1"/>
    <xf numFmtId="0" fontId="13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2" fillId="0" borderId="19" xfId="0" applyFont="1" applyBorder="1"/>
    <xf numFmtId="2" fontId="12" fillId="0" borderId="4" xfId="0" applyNumberFormat="1" applyFont="1" applyBorder="1" applyAlignment="1">
      <alignment horizontal="left" vertical="center" wrapText="1"/>
    </xf>
    <xf numFmtId="2" fontId="12" fillId="0" borderId="2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114300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3830" y="114300"/>
          <a:ext cx="2013754" cy="68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83820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1160" y="83820"/>
          <a:ext cx="2015024" cy="750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topLeftCell="A38" workbookViewId="0">
      <selection activeCell="C36" sqref="C36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53" t="s">
        <v>30</v>
      </c>
      <c r="B1" s="54"/>
      <c r="C1" s="54"/>
      <c r="D1" s="54"/>
      <c r="E1" s="54"/>
      <c r="F1" s="54"/>
      <c r="G1" s="54"/>
      <c r="H1" s="55"/>
      <c r="I1" s="55"/>
      <c r="J1" s="54"/>
      <c r="K1" s="54"/>
      <c r="L1" s="54"/>
      <c r="M1" s="54"/>
      <c r="N1" s="54"/>
      <c r="O1" s="54"/>
      <c r="P1" s="54"/>
      <c r="Q1" s="5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7" t="s">
        <v>0</v>
      </c>
      <c r="B2" s="59" t="s">
        <v>35</v>
      </c>
      <c r="C2" s="60"/>
      <c r="D2" s="61" t="s">
        <v>1</v>
      </c>
      <c r="E2" s="62"/>
      <c r="F2" s="63" t="s">
        <v>2</v>
      </c>
      <c r="G2" s="64"/>
      <c r="H2" s="65" t="s">
        <v>3</v>
      </c>
      <c r="I2" s="66"/>
      <c r="J2" s="67" t="s">
        <v>4</v>
      </c>
      <c r="K2" s="64"/>
      <c r="L2" s="68" t="s">
        <v>5</v>
      </c>
      <c r="M2" s="64"/>
      <c r="N2" s="2" t="s">
        <v>6</v>
      </c>
      <c r="O2" s="68" t="s">
        <v>7</v>
      </c>
      <c r="P2" s="69"/>
      <c r="Q2" s="70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8"/>
      <c r="B3" s="4" t="s">
        <v>9</v>
      </c>
      <c r="C3" s="5" t="s">
        <v>10</v>
      </c>
      <c r="D3" s="6" t="s">
        <v>11</v>
      </c>
      <c r="E3" s="6" t="s">
        <v>21</v>
      </c>
      <c r="F3" s="20" t="s">
        <v>12</v>
      </c>
      <c r="G3" s="21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4">
        <v>45292</v>
      </c>
      <c r="B4" s="17">
        <f>C4*1000</f>
        <v>35900</v>
      </c>
      <c r="C4" s="41">
        <v>35.9</v>
      </c>
      <c r="D4" s="41">
        <v>7.59</v>
      </c>
      <c r="E4" s="41">
        <v>7.82</v>
      </c>
      <c r="F4" s="17">
        <v>155</v>
      </c>
      <c r="G4" s="17">
        <v>23</v>
      </c>
      <c r="H4" s="17">
        <v>308</v>
      </c>
      <c r="I4" s="17">
        <v>40</v>
      </c>
      <c r="J4" s="17">
        <v>266</v>
      </c>
      <c r="K4" s="17">
        <v>25</v>
      </c>
      <c r="L4" s="17" t="s">
        <v>29</v>
      </c>
      <c r="M4" s="17">
        <v>500</v>
      </c>
      <c r="N4" s="17">
        <v>0.2</v>
      </c>
      <c r="O4" s="41">
        <v>23.92</v>
      </c>
      <c r="P4" s="17">
        <v>1700000</v>
      </c>
      <c r="Q4" s="47"/>
    </row>
    <row r="5" spans="1:46" x14ac:dyDescent="0.3">
      <c r="A5" s="43">
        <v>45293</v>
      </c>
      <c r="B5" s="18">
        <f t="shared" ref="B5:B34" si="0">C5*1000</f>
        <v>39600</v>
      </c>
      <c r="C5" s="25">
        <v>39.6</v>
      </c>
      <c r="D5" s="25">
        <v>7.49</v>
      </c>
      <c r="E5" s="25">
        <v>7.78</v>
      </c>
      <c r="F5" s="18">
        <v>160</v>
      </c>
      <c r="G5" s="18">
        <v>24</v>
      </c>
      <c r="H5" s="18">
        <v>312</v>
      </c>
      <c r="I5" s="18">
        <v>44</v>
      </c>
      <c r="J5" s="18">
        <v>261</v>
      </c>
      <c r="K5" s="18">
        <v>23</v>
      </c>
      <c r="L5" s="18" t="s">
        <v>29</v>
      </c>
      <c r="M5" s="18">
        <v>600</v>
      </c>
      <c r="N5" s="18">
        <v>0.2</v>
      </c>
      <c r="O5" s="25">
        <v>23.12</v>
      </c>
      <c r="P5" s="18">
        <v>1400000</v>
      </c>
      <c r="Q5" s="16"/>
    </row>
    <row r="6" spans="1:46" x14ac:dyDescent="0.3">
      <c r="A6" s="43">
        <v>45294</v>
      </c>
      <c r="B6" s="18">
        <f t="shared" si="0"/>
        <v>43950</v>
      </c>
      <c r="C6" s="25">
        <v>43.95</v>
      </c>
      <c r="D6" s="25">
        <v>7.48</v>
      </c>
      <c r="E6" s="25">
        <v>7.8</v>
      </c>
      <c r="F6" s="18">
        <v>165</v>
      </c>
      <c r="G6" s="18">
        <v>23</v>
      </c>
      <c r="H6" s="18">
        <v>316</v>
      </c>
      <c r="I6" s="18">
        <v>48</v>
      </c>
      <c r="J6" s="18">
        <v>270</v>
      </c>
      <c r="K6" s="18">
        <v>25</v>
      </c>
      <c r="L6" s="18" t="s">
        <v>29</v>
      </c>
      <c r="M6" s="18">
        <v>400</v>
      </c>
      <c r="N6" s="18">
        <v>0.3</v>
      </c>
      <c r="O6" s="25">
        <v>24.5</v>
      </c>
      <c r="P6" s="18">
        <v>1200000</v>
      </c>
      <c r="Q6" s="16"/>
    </row>
    <row r="7" spans="1:46" x14ac:dyDescent="0.3">
      <c r="A7" s="43">
        <v>45295</v>
      </c>
      <c r="B7" s="18">
        <f t="shared" si="0"/>
        <v>43450</v>
      </c>
      <c r="C7" s="25">
        <v>43.45</v>
      </c>
      <c r="D7" s="25">
        <v>7.43</v>
      </c>
      <c r="E7" s="25">
        <v>7.74</v>
      </c>
      <c r="F7" s="18">
        <v>155</v>
      </c>
      <c r="G7" s="18">
        <v>22</v>
      </c>
      <c r="H7" s="18">
        <v>320</v>
      </c>
      <c r="I7" s="18">
        <v>44</v>
      </c>
      <c r="J7" s="18">
        <v>275</v>
      </c>
      <c r="K7" s="18">
        <v>24</v>
      </c>
      <c r="L7" s="18" t="s">
        <v>29</v>
      </c>
      <c r="M7" s="18">
        <v>500</v>
      </c>
      <c r="N7" s="18">
        <v>0.2</v>
      </c>
      <c r="O7" s="25">
        <v>24.11</v>
      </c>
      <c r="P7" s="18">
        <v>1400000</v>
      </c>
      <c r="Q7" s="16"/>
    </row>
    <row r="8" spans="1:46" x14ac:dyDescent="0.3">
      <c r="A8" s="43">
        <v>45296</v>
      </c>
      <c r="B8" s="18">
        <f t="shared" si="0"/>
        <v>39600</v>
      </c>
      <c r="C8" s="25">
        <v>39.6</v>
      </c>
      <c r="D8" s="25">
        <v>7.48</v>
      </c>
      <c r="E8" s="25">
        <v>7.81</v>
      </c>
      <c r="F8" s="18">
        <v>160</v>
      </c>
      <c r="G8" s="18">
        <v>21</v>
      </c>
      <c r="H8" s="18">
        <v>312</v>
      </c>
      <c r="I8" s="18">
        <v>40</v>
      </c>
      <c r="J8" s="18">
        <v>281</v>
      </c>
      <c r="K8" s="18">
        <v>21</v>
      </c>
      <c r="L8" s="18" t="s">
        <v>29</v>
      </c>
      <c r="M8" s="18">
        <v>700</v>
      </c>
      <c r="N8" s="18">
        <v>0.3</v>
      </c>
      <c r="O8" s="25">
        <v>23.5</v>
      </c>
      <c r="P8" s="18">
        <v>1100000</v>
      </c>
      <c r="Q8" s="16"/>
    </row>
    <row r="9" spans="1:46" x14ac:dyDescent="0.3">
      <c r="A9" s="43">
        <v>45297</v>
      </c>
      <c r="B9" s="18">
        <f t="shared" si="0"/>
        <v>39250</v>
      </c>
      <c r="C9" s="25">
        <v>39.25</v>
      </c>
      <c r="D9" s="25">
        <v>7.5</v>
      </c>
      <c r="E9" s="25">
        <v>7.85</v>
      </c>
      <c r="F9" s="18">
        <v>165</v>
      </c>
      <c r="G9" s="18">
        <v>22</v>
      </c>
      <c r="H9" s="18">
        <v>320</v>
      </c>
      <c r="I9" s="18">
        <v>44</v>
      </c>
      <c r="J9" s="18">
        <v>288</v>
      </c>
      <c r="K9" s="18">
        <v>23</v>
      </c>
      <c r="L9" s="18" t="s">
        <v>29</v>
      </c>
      <c r="M9" s="18">
        <v>400</v>
      </c>
      <c r="N9" s="18">
        <v>0.2</v>
      </c>
      <c r="O9" s="25">
        <v>24.61</v>
      </c>
      <c r="P9" s="18">
        <v>1300000</v>
      </c>
      <c r="Q9" s="16"/>
    </row>
    <row r="10" spans="1:46" x14ac:dyDescent="0.3">
      <c r="A10" s="43">
        <v>45298</v>
      </c>
      <c r="B10" s="18">
        <f t="shared" si="0"/>
        <v>40410</v>
      </c>
      <c r="C10" s="25">
        <v>40.409999999999997</v>
      </c>
      <c r="D10" s="25">
        <v>7.52</v>
      </c>
      <c r="E10" s="25">
        <v>7.83</v>
      </c>
      <c r="F10" s="18">
        <v>160</v>
      </c>
      <c r="G10" s="18">
        <v>23</v>
      </c>
      <c r="H10" s="18">
        <v>324</v>
      </c>
      <c r="I10" s="18">
        <v>40</v>
      </c>
      <c r="J10" s="18">
        <v>274</v>
      </c>
      <c r="K10" s="18">
        <v>25</v>
      </c>
      <c r="L10" s="18" t="s">
        <v>29</v>
      </c>
      <c r="M10" s="18">
        <v>600</v>
      </c>
      <c r="N10" s="18">
        <v>0.2</v>
      </c>
      <c r="O10" s="25">
        <v>24.86</v>
      </c>
      <c r="P10" s="18">
        <v>1200000</v>
      </c>
      <c r="Q10" s="16"/>
    </row>
    <row r="11" spans="1:46" x14ac:dyDescent="0.3">
      <c r="A11" s="43">
        <v>45299</v>
      </c>
      <c r="B11" s="29">
        <f t="shared" si="0"/>
        <v>38370</v>
      </c>
      <c r="C11" s="25">
        <v>38.369999999999997</v>
      </c>
      <c r="D11" s="25">
        <v>7.55</v>
      </c>
      <c r="E11" s="25">
        <v>7.85</v>
      </c>
      <c r="F11" s="18">
        <v>170</v>
      </c>
      <c r="G11" s="18">
        <v>24</v>
      </c>
      <c r="H11" s="18">
        <v>328</v>
      </c>
      <c r="I11" s="18">
        <v>44</v>
      </c>
      <c r="J11" s="18">
        <v>280</v>
      </c>
      <c r="K11" s="18">
        <v>24</v>
      </c>
      <c r="L11" s="18" t="s">
        <v>29</v>
      </c>
      <c r="M11" s="18">
        <v>400</v>
      </c>
      <c r="N11" s="18">
        <v>0.3</v>
      </c>
      <c r="O11" s="25">
        <v>24.56</v>
      </c>
      <c r="P11" s="18">
        <v>1400000</v>
      </c>
      <c r="Q11" s="16"/>
    </row>
    <row r="12" spans="1:46" x14ac:dyDescent="0.3">
      <c r="A12" s="43">
        <v>45300</v>
      </c>
      <c r="B12" s="29">
        <f t="shared" si="0"/>
        <v>36800</v>
      </c>
      <c r="C12" s="25">
        <v>36.799999999999997</v>
      </c>
      <c r="D12" s="25">
        <v>7.57</v>
      </c>
      <c r="E12" s="25">
        <v>7.82</v>
      </c>
      <c r="F12" s="18">
        <v>165</v>
      </c>
      <c r="G12" s="18">
        <v>23</v>
      </c>
      <c r="H12" s="18">
        <v>324</v>
      </c>
      <c r="I12" s="18">
        <v>48</v>
      </c>
      <c r="J12" s="18">
        <v>272</v>
      </c>
      <c r="K12" s="18">
        <v>21</v>
      </c>
      <c r="L12" s="18" t="s">
        <v>29</v>
      </c>
      <c r="M12" s="18">
        <v>600</v>
      </c>
      <c r="N12" s="18">
        <v>0.3</v>
      </c>
      <c r="O12" s="25">
        <v>25.1</v>
      </c>
      <c r="P12" s="18">
        <v>1100000</v>
      </c>
      <c r="Q12" s="16"/>
    </row>
    <row r="13" spans="1:46" x14ac:dyDescent="0.3">
      <c r="A13" s="43">
        <v>45301</v>
      </c>
      <c r="B13" s="29">
        <f t="shared" si="0"/>
        <v>37670</v>
      </c>
      <c r="C13" s="25">
        <v>37.67</v>
      </c>
      <c r="D13" s="25">
        <v>7.6</v>
      </c>
      <c r="E13" s="25">
        <v>7.84</v>
      </c>
      <c r="F13" s="18">
        <v>170</v>
      </c>
      <c r="G13" s="18">
        <v>24</v>
      </c>
      <c r="H13" s="18">
        <v>316</v>
      </c>
      <c r="I13" s="18">
        <v>44</v>
      </c>
      <c r="J13" s="18">
        <v>268</v>
      </c>
      <c r="K13" s="18">
        <v>20</v>
      </c>
      <c r="L13" s="18" t="s">
        <v>29</v>
      </c>
      <c r="M13" s="18">
        <v>500</v>
      </c>
      <c r="N13" s="18">
        <v>0.3</v>
      </c>
      <c r="O13" s="25">
        <v>24.55</v>
      </c>
      <c r="P13" s="18">
        <v>1700000</v>
      </c>
      <c r="Q13" s="16"/>
    </row>
    <row r="14" spans="1:46" x14ac:dyDescent="0.3">
      <c r="A14" s="43">
        <v>45302</v>
      </c>
      <c r="B14" s="29">
        <f t="shared" si="0"/>
        <v>36380</v>
      </c>
      <c r="C14" s="25">
        <v>36.380000000000003</v>
      </c>
      <c r="D14" s="25">
        <v>7.61</v>
      </c>
      <c r="E14" s="25">
        <v>7.83</v>
      </c>
      <c r="F14" s="18">
        <v>160</v>
      </c>
      <c r="G14" s="18">
        <v>23</v>
      </c>
      <c r="H14" s="18">
        <v>324</v>
      </c>
      <c r="I14" s="18">
        <v>48</v>
      </c>
      <c r="J14" s="18">
        <v>271</v>
      </c>
      <c r="K14" s="18">
        <v>20</v>
      </c>
      <c r="L14" s="18" t="s">
        <v>29</v>
      </c>
      <c r="M14" s="18">
        <v>700</v>
      </c>
      <c r="N14" s="18">
        <v>0.2</v>
      </c>
      <c r="O14" s="25">
        <v>24.31</v>
      </c>
      <c r="P14" s="18">
        <v>1300000</v>
      </c>
      <c r="Q14" s="16"/>
    </row>
    <row r="15" spans="1:46" x14ac:dyDescent="0.3">
      <c r="A15" s="43">
        <v>45303</v>
      </c>
      <c r="B15" s="29">
        <f t="shared" si="0"/>
        <v>37800</v>
      </c>
      <c r="C15" s="25">
        <v>37.799999999999997</v>
      </c>
      <c r="D15" s="25">
        <v>7.56</v>
      </c>
      <c r="E15" s="25">
        <v>7.85</v>
      </c>
      <c r="F15" s="18">
        <v>165</v>
      </c>
      <c r="G15" s="18">
        <v>24</v>
      </c>
      <c r="H15" s="18">
        <v>312</v>
      </c>
      <c r="I15" s="18">
        <v>44</v>
      </c>
      <c r="J15" s="18">
        <v>277</v>
      </c>
      <c r="K15" s="18">
        <v>21</v>
      </c>
      <c r="L15" s="18" t="s">
        <v>29</v>
      </c>
      <c r="M15" s="18">
        <v>400</v>
      </c>
      <c r="N15" s="18">
        <v>0.3</v>
      </c>
      <c r="O15" s="25">
        <v>25.2</v>
      </c>
      <c r="P15" s="18">
        <v>1700000</v>
      </c>
      <c r="Q15" s="16"/>
    </row>
    <row r="16" spans="1:46" x14ac:dyDescent="0.3">
      <c r="A16" s="43">
        <v>45304</v>
      </c>
      <c r="B16" s="29">
        <f t="shared" si="0"/>
        <v>37140</v>
      </c>
      <c r="C16" s="25">
        <v>37.14</v>
      </c>
      <c r="D16" s="25">
        <v>7.59</v>
      </c>
      <c r="E16" s="25">
        <v>7.86</v>
      </c>
      <c r="F16" s="18">
        <v>160</v>
      </c>
      <c r="G16" s="18">
        <v>22</v>
      </c>
      <c r="H16" s="18">
        <v>308</v>
      </c>
      <c r="I16" s="18">
        <v>40</v>
      </c>
      <c r="J16" s="18">
        <v>264</v>
      </c>
      <c r="K16" s="18">
        <v>20</v>
      </c>
      <c r="L16" s="18" t="s">
        <v>29</v>
      </c>
      <c r="M16" s="18">
        <v>500</v>
      </c>
      <c r="N16" s="18">
        <v>0.3</v>
      </c>
      <c r="O16" s="25">
        <v>24.37</v>
      </c>
      <c r="P16" s="18">
        <v>1400000</v>
      </c>
      <c r="Q16" s="16"/>
    </row>
    <row r="17" spans="1:17" x14ac:dyDescent="0.3">
      <c r="A17" s="43">
        <v>45305</v>
      </c>
      <c r="B17" s="29">
        <f t="shared" si="0"/>
        <v>38200</v>
      </c>
      <c r="C17" s="25">
        <v>38.200000000000003</v>
      </c>
      <c r="D17" s="25">
        <v>7.57</v>
      </c>
      <c r="E17" s="25">
        <v>7.81</v>
      </c>
      <c r="F17" s="18">
        <v>155</v>
      </c>
      <c r="G17" s="18">
        <v>20</v>
      </c>
      <c r="H17" s="18">
        <v>300</v>
      </c>
      <c r="I17" s="18">
        <v>36</v>
      </c>
      <c r="J17" s="18">
        <v>284</v>
      </c>
      <c r="K17" s="18">
        <v>21</v>
      </c>
      <c r="L17" s="18" t="s">
        <v>29</v>
      </c>
      <c r="M17" s="18">
        <v>400</v>
      </c>
      <c r="N17" s="18">
        <v>0.2</v>
      </c>
      <c r="O17" s="25">
        <v>23.45</v>
      </c>
      <c r="P17" s="18">
        <v>1700000</v>
      </c>
      <c r="Q17" s="16"/>
    </row>
    <row r="18" spans="1:17" x14ac:dyDescent="0.3">
      <c r="A18" s="43">
        <v>45306</v>
      </c>
      <c r="B18" s="30">
        <f t="shared" si="0"/>
        <v>39380</v>
      </c>
      <c r="C18" s="25">
        <v>39.380000000000003</v>
      </c>
      <c r="D18" s="25">
        <v>7.54</v>
      </c>
      <c r="E18" s="25">
        <v>7.82</v>
      </c>
      <c r="F18" s="18">
        <v>160</v>
      </c>
      <c r="G18" s="18">
        <v>21</v>
      </c>
      <c r="H18" s="18">
        <v>304</v>
      </c>
      <c r="I18" s="18">
        <v>40</v>
      </c>
      <c r="J18" s="18">
        <v>270</v>
      </c>
      <c r="K18" s="18">
        <v>20</v>
      </c>
      <c r="L18" s="18" t="s">
        <v>29</v>
      </c>
      <c r="M18" s="18">
        <v>600</v>
      </c>
      <c r="N18" s="18">
        <v>0.2</v>
      </c>
      <c r="O18" s="25">
        <v>24.03</v>
      </c>
      <c r="P18" s="18">
        <v>1200000</v>
      </c>
      <c r="Q18" s="16"/>
    </row>
    <row r="19" spans="1:17" x14ac:dyDescent="0.3">
      <c r="A19" s="43">
        <v>45307</v>
      </c>
      <c r="B19" s="29">
        <f t="shared" si="0"/>
        <v>36340</v>
      </c>
      <c r="C19" s="25">
        <v>36.340000000000003</v>
      </c>
      <c r="D19" s="25">
        <v>7.51</v>
      </c>
      <c r="E19" s="25">
        <v>7.84</v>
      </c>
      <c r="F19" s="18">
        <v>155</v>
      </c>
      <c r="G19" s="18">
        <v>20</v>
      </c>
      <c r="H19" s="18">
        <v>308</v>
      </c>
      <c r="I19" s="18">
        <v>36</v>
      </c>
      <c r="J19" s="18">
        <v>267</v>
      </c>
      <c r="K19" s="18">
        <v>21</v>
      </c>
      <c r="L19" s="18" t="s">
        <v>29</v>
      </c>
      <c r="M19" s="18">
        <v>500</v>
      </c>
      <c r="N19" s="18">
        <v>0.3</v>
      </c>
      <c r="O19" s="25">
        <v>23.87</v>
      </c>
      <c r="P19" s="18">
        <v>1300000</v>
      </c>
      <c r="Q19" s="16"/>
    </row>
    <row r="20" spans="1:17" x14ac:dyDescent="0.3">
      <c r="A20" s="43">
        <v>45308</v>
      </c>
      <c r="B20" s="29">
        <f t="shared" si="0"/>
        <v>37060</v>
      </c>
      <c r="C20" s="25">
        <v>37.06</v>
      </c>
      <c r="D20" s="25">
        <v>7.52</v>
      </c>
      <c r="E20" s="25">
        <v>7.79</v>
      </c>
      <c r="F20" s="18">
        <v>160</v>
      </c>
      <c r="G20" s="18">
        <v>19</v>
      </c>
      <c r="H20" s="18">
        <v>300</v>
      </c>
      <c r="I20" s="18">
        <v>40</v>
      </c>
      <c r="J20" s="18">
        <v>272</v>
      </c>
      <c r="K20" s="18">
        <v>25</v>
      </c>
      <c r="L20" s="18" t="s">
        <v>29</v>
      </c>
      <c r="M20" s="18">
        <v>700</v>
      </c>
      <c r="N20" s="18">
        <v>0.3</v>
      </c>
      <c r="O20" s="25">
        <v>23.11</v>
      </c>
      <c r="P20" s="18">
        <v>1100000</v>
      </c>
      <c r="Q20" s="16"/>
    </row>
    <row r="21" spans="1:17" x14ac:dyDescent="0.3">
      <c r="A21" s="43">
        <v>45309</v>
      </c>
      <c r="B21" s="29">
        <f t="shared" si="0"/>
        <v>36300</v>
      </c>
      <c r="C21" s="25">
        <v>36.299999999999997</v>
      </c>
      <c r="D21" s="25">
        <v>7.57</v>
      </c>
      <c r="E21" s="25">
        <v>7.88</v>
      </c>
      <c r="F21" s="18">
        <v>155</v>
      </c>
      <c r="G21" s="18">
        <v>20</v>
      </c>
      <c r="H21" s="18">
        <v>304</v>
      </c>
      <c r="I21" s="18">
        <v>36</v>
      </c>
      <c r="J21" s="18">
        <v>275</v>
      </c>
      <c r="K21" s="18">
        <v>27</v>
      </c>
      <c r="L21" s="18" t="s">
        <v>29</v>
      </c>
      <c r="M21" s="18">
        <v>500</v>
      </c>
      <c r="N21" s="18">
        <v>0.2</v>
      </c>
      <c r="O21" s="25">
        <v>22.7</v>
      </c>
      <c r="P21" s="18">
        <v>1300000</v>
      </c>
      <c r="Q21" s="16"/>
    </row>
    <row r="22" spans="1:17" x14ac:dyDescent="0.3">
      <c r="A22" s="43">
        <v>45310</v>
      </c>
      <c r="B22" s="29">
        <f t="shared" si="0"/>
        <v>38780</v>
      </c>
      <c r="C22" s="25">
        <v>38.78</v>
      </c>
      <c r="D22" s="25">
        <v>7.68</v>
      </c>
      <c r="E22" s="25">
        <v>7.89</v>
      </c>
      <c r="F22" s="18">
        <v>160</v>
      </c>
      <c r="G22" s="18">
        <v>19</v>
      </c>
      <c r="H22" s="18">
        <v>320</v>
      </c>
      <c r="I22" s="18">
        <v>40</v>
      </c>
      <c r="J22" s="18">
        <v>276</v>
      </c>
      <c r="K22" s="18">
        <v>29</v>
      </c>
      <c r="L22" s="18" t="s">
        <v>29</v>
      </c>
      <c r="M22" s="18">
        <v>400</v>
      </c>
      <c r="N22" s="18">
        <v>0.3</v>
      </c>
      <c r="O22" s="25">
        <v>23.95</v>
      </c>
      <c r="P22" s="18">
        <v>1700000</v>
      </c>
      <c r="Q22" s="16"/>
    </row>
    <row r="23" spans="1:17" x14ac:dyDescent="0.3">
      <c r="A23" s="43">
        <v>45311</v>
      </c>
      <c r="B23" s="29">
        <f t="shared" si="0"/>
        <v>38710</v>
      </c>
      <c r="C23" s="25">
        <v>38.71</v>
      </c>
      <c r="D23" s="25">
        <v>7.61</v>
      </c>
      <c r="E23" s="25">
        <v>7.84</v>
      </c>
      <c r="F23" s="18">
        <v>165</v>
      </c>
      <c r="G23" s="18">
        <v>20</v>
      </c>
      <c r="H23" s="18">
        <v>312</v>
      </c>
      <c r="I23" s="18">
        <v>36</v>
      </c>
      <c r="J23" s="18">
        <v>285</v>
      </c>
      <c r="K23" s="18">
        <v>25</v>
      </c>
      <c r="L23" s="18" t="s">
        <v>29</v>
      </c>
      <c r="M23" s="18">
        <v>600</v>
      </c>
      <c r="N23" s="18">
        <v>0.2</v>
      </c>
      <c r="O23" s="25">
        <v>24.13</v>
      </c>
      <c r="P23" s="18">
        <v>1400000</v>
      </c>
      <c r="Q23" s="16"/>
    </row>
    <row r="24" spans="1:17" x14ac:dyDescent="0.3">
      <c r="A24" s="43">
        <v>45312</v>
      </c>
      <c r="B24" s="29">
        <f t="shared" si="0"/>
        <v>39930</v>
      </c>
      <c r="C24" s="25">
        <v>39.93</v>
      </c>
      <c r="D24" s="25">
        <v>7.58</v>
      </c>
      <c r="E24" s="25">
        <v>7.81</v>
      </c>
      <c r="F24" s="18">
        <v>160</v>
      </c>
      <c r="G24" s="18">
        <v>21</v>
      </c>
      <c r="H24" s="18">
        <v>324</v>
      </c>
      <c r="I24" s="18">
        <v>40</v>
      </c>
      <c r="J24" s="18">
        <v>274</v>
      </c>
      <c r="K24" s="18">
        <v>30</v>
      </c>
      <c r="L24" s="18" t="s">
        <v>29</v>
      </c>
      <c r="M24" s="18">
        <v>500</v>
      </c>
      <c r="N24" s="18">
        <v>0.2</v>
      </c>
      <c r="O24" s="25">
        <v>24.37</v>
      </c>
      <c r="P24" s="18">
        <v>1300000</v>
      </c>
      <c r="Q24" s="16"/>
    </row>
    <row r="25" spans="1:17" x14ac:dyDescent="0.3">
      <c r="A25" s="43">
        <v>45313</v>
      </c>
      <c r="B25" s="29">
        <f t="shared" si="0"/>
        <v>41120</v>
      </c>
      <c r="C25" s="25">
        <v>41.12</v>
      </c>
      <c r="D25" s="25">
        <v>7.56</v>
      </c>
      <c r="E25" s="25">
        <v>7.8</v>
      </c>
      <c r="F25" s="18">
        <v>155</v>
      </c>
      <c r="G25" s="18">
        <v>20</v>
      </c>
      <c r="H25" s="18">
        <v>320</v>
      </c>
      <c r="I25" s="18">
        <v>44</v>
      </c>
      <c r="J25" s="18">
        <v>268</v>
      </c>
      <c r="K25" s="18">
        <v>31</v>
      </c>
      <c r="L25" s="18" t="s">
        <v>29</v>
      </c>
      <c r="M25" s="18">
        <v>700</v>
      </c>
      <c r="N25" s="18">
        <v>0.3</v>
      </c>
      <c r="O25" s="25">
        <v>25.1</v>
      </c>
      <c r="P25" s="18">
        <v>1700000</v>
      </c>
      <c r="Q25" s="16"/>
    </row>
    <row r="26" spans="1:17" x14ac:dyDescent="0.3">
      <c r="A26" s="43">
        <v>45314</v>
      </c>
      <c r="B26" s="29">
        <f t="shared" si="0"/>
        <v>38290</v>
      </c>
      <c r="C26" s="25">
        <v>38.29</v>
      </c>
      <c r="D26" s="25">
        <v>7.6</v>
      </c>
      <c r="E26" s="25">
        <v>7.79</v>
      </c>
      <c r="F26" s="18">
        <v>160</v>
      </c>
      <c r="G26" s="18">
        <v>21</v>
      </c>
      <c r="H26" s="18">
        <v>328</v>
      </c>
      <c r="I26" s="18">
        <v>40</v>
      </c>
      <c r="J26" s="18">
        <v>281</v>
      </c>
      <c r="K26" s="18">
        <v>32</v>
      </c>
      <c r="L26" s="18" t="s">
        <v>29</v>
      </c>
      <c r="M26" s="18">
        <v>500</v>
      </c>
      <c r="N26" s="18">
        <v>0.3</v>
      </c>
      <c r="O26" s="25">
        <v>24.3</v>
      </c>
      <c r="P26" s="18">
        <v>1100000</v>
      </c>
      <c r="Q26" s="16"/>
    </row>
    <row r="27" spans="1:17" x14ac:dyDescent="0.3">
      <c r="A27" s="43">
        <v>45315</v>
      </c>
      <c r="B27" s="29">
        <f t="shared" si="0"/>
        <v>36450</v>
      </c>
      <c r="C27" s="25">
        <v>36.450000000000003</v>
      </c>
      <c r="D27" s="25">
        <v>7.62</v>
      </c>
      <c r="E27" s="25">
        <v>7.8</v>
      </c>
      <c r="F27" s="18">
        <v>165</v>
      </c>
      <c r="G27" s="18">
        <v>22</v>
      </c>
      <c r="H27" s="18">
        <v>312</v>
      </c>
      <c r="I27" s="18">
        <v>44</v>
      </c>
      <c r="J27" s="18">
        <v>266</v>
      </c>
      <c r="K27" s="18">
        <v>35</v>
      </c>
      <c r="L27" s="18" t="s">
        <v>29</v>
      </c>
      <c r="M27" s="18">
        <v>600</v>
      </c>
      <c r="N27" s="18">
        <v>0.3</v>
      </c>
      <c r="O27" s="25">
        <v>24.72</v>
      </c>
      <c r="P27" s="18">
        <v>1400000</v>
      </c>
      <c r="Q27" s="16"/>
    </row>
    <row r="28" spans="1:17" x14ac:dyDescent="0.3">
      <c r="A28" s="43">
        <v>45316</v>
      </c>
      <c r="B28" s="29">
        <f t="shared" si="0"/>
        <v>37370</v>
      </c>
      <c r="C28" s="25">
        <v>37.369999999999997</v>
      </c>
      <c r="D28" s="25">
        <v>7.55</v>
      </c>
      <c r="E28" s="25">
        <v>7.77</v>
      </c>
      <c r="F28" s="18">
        <v>160</v>
      </c>
      <c r="G28" s="18">
        <v>21</v>
      </c>
      <c r="H28" s="18">
        <v>304</v>
      </c>
      <c r="I28" s="18">
        <v>40</v>
      </c>
      <c r="J28" s="18">
        <v>260</v>
      </c>
      <c r="K28" s="18">
        <v>32</v>
      </c>
      <c r="L28" s="18" t="s">
        <v>29</v>
      </c>
      <c r="M28" s="18">
        <v>400</v>
      </c>
      <c r="N28" s="18">
        <v>0.3</v>
      </c>
      <c r="O28" s="25">
        <v>24.4</v>
      </c>
      <c r="P28" s="18">
        <v>1300000</v>
      </c>
      <c r="Q28" s="16"/>
    </row>
    <row r="29" spans="1:17" x14ac:dyDescent="0.3">
      <c r="A29" s="43">
        <v>45317</v>
      </c>
      <c r="B29" s="29">
        <f t="shared" si="0"/>
        <v>37920</v>
      </c>
      <c r="C29" s="25">
        <v>37.92</v>
      </c>
      <c r="D29" s="25">
        <v>7.57</v>
      </c>
      <c r="E29" s="25">
        <v>7.74</v>
      </c>
      <c r="F29" s="18">
        <v>165</v>
      </c>
      <c r="G29" s="18">
        <v>23</v>
      </c>
      <c r="H29" s="18">
        <v>312</v>
      </c>
      <c r="I29" s="18">
        <v>44</v>
      </c>
      <c r="J29" s="18">
        <v>263</v>
      </c>
      <c r="K29" s="18">
        <v>37</v>
      </c>
      <c r="L29" s="18" t="s">
        <v>29</v>
      </c>
      <c r="M29" s="18">
        <v>700</v>
      </c>
      <c r="N29" s="18">
        <v>0.2</v>
      </c>
      <c r="O29" s="25">
        <v>24.25</v>
      </c>
      <c r="P29" s="18">
        <v>1200000</v>
      </c>
      <c r="Q29" s="16"/>
    </row>
    <row r="30" spans="1:17" x14ac:dyDescent="0.3">
      <c r="A30" s="43">
        <v>45318</v>
      </c>
      <c r="B30" s="29">
        <f t="shared" si="0"/>
        <v>38450</v>
      </c>
      <c r="C30" s="25">
        <v>38.450000000000003</v>
      </c>
      <c r="D30" s="25">
        <v>7.55</v>
      </c>
      <c r="E30" s="25">
        <v>7.73</v>
      </c>
      <c r="F30" s="18">
        <v>160</v>
      </c>
      <c r="G30" s="18">
        <v>22</v>
      </c>
      <c r="H30" s="18">
        <v>316</v>
      </c>
      <c r="I30" s="18">
        <v>40</v>
      </c>
      <c r="J30" s="18">
        <v>266</v>
      </c>
      <c r="K30" s="18">
        <v>35</v>
      </c>
      <c r="L30" s="18" t="s">
        <v>29</v>
      </c>
      <c r="M30" s="18">
        <v>500</v>
      </c>
      <c r="N30" s="18">
        <v>0.3</v>
      </c>
      <c r="O30" s="25">
        <v>25.1</v>
      </c>
      <c r="P30" s="18">
        <v>1400000</v>
      </c>
      <c r="Q30" s="16"/>
    </row>
    <row r="31" spans="1:17" x14ac:dyDescent="0.3">
      <c r="A31" s="43">
        <v>45319</v>
      </c>
      <c r="B31" s="29">
        <f t="shared" si="0"/>
        <v>37210</v>
      </c>
      <c r="C31" s="25">
        <v>37.21</v>
      </c>
      <c r="D31" s="25">
        <v>7.54</v>
      </c>
      <c r="E31" s="25">
        <v>7.75</v>
      </c>
      <c r="F31" s="18">
        <v>165</v>
      </c>
      <c r="G31" s="18">
        <v>21</v>
      </c>
      <c r="H31" s="18">
        <v>320</v>
      </c>
      <c r="I31" s="18">
        <v>44</v>
      </c>
      <c r="J31" s="18">
        <v>265</v>
      </c>
      <c r="K31" s="18">
        <v>36</v>
      </c>
      <c r="L31" s="18" t="s">
        <v>29</v>
      </c>
      <c r="M31" s="18">
        <v>400</v>
      </c>
      <c r="N31" s="18">
        <v>0.2</v>
      </c>
      <c r="O31" s="25">
        <v>24.13</v>
      </c>
      <c r="P31" s="18">
        <v>1200000</v>
      </c>
      <c r="Q31" s="16"/>
    </row>
    <row r="32" spans="1:17" x14ac:dyDescent="0.3">
      <c r="A32" s="43">
        <v>45320</v>
      </c>
      <c r="B32" s="29">
        <f t="shared" si="0"/>
        <v>36970</v>
      </c>
      <c r="C32" s="25">
        <v>36.97</v>
      </c>
      <c r="D32" s="25">
        <v>7.52</v>
      </c>
      <c r="E32" s="25">
        <v>7.74</v>
      </c>
      <c r="F32" s="18">
        <v>160</v>
      </c>
      <c r="G32" s="18">
        <v>23</v>
      </c>
      <c r="H32" s="18">
        <v>328</v>
      </c>
      <c r="I32" s="18">
        <v>48</v>
      </c>
      <c r="J32" s="18">
        <v>273</v>
      </c>
      <c r="K32" s="18">
        <v>40</v>
      </c>
      <c r="L32" s="18" t="s">
        <v>29</v>
      </c>
      <c r="M32" s="18">
        <v>600</v>
      </c>
      <c r="N32" s="18">
        <v>0.2</v>
      </c>
      <c r="O32" s="25">
        <v>24.57</v>
      </c>
      <c r="P32" s="18">
        <v>1100000</v>
      </c>
      <c r="Q32" s="16"/>
    </row>
    <row r="33" spans="1:17" x14ac:dyDescent="0.3">
      <c r="A33" s="43">
        <v>45321</v>
      </c>
      <c r="B33" s="29">
        <f t="shared" si="0"/>
        <v>37510</v>
      </c>
      <c r="C33" s="25">
        <v>37.51</v>
      </c>
      <c r="D33" s="25">
        <v>7.52</v>
      </c>
      <c r="E33" s="25">
        <v>7.76</v>
      </c>
      <c r="F33" s="18">
        <v>170</v>
      </c>
      <c r="G33" s="18">
        <v>24</v>
      </c>
      <c r="H33" s="18">
        <v>320</v>
      </c>
      <c r="I33" s="18">
        <v>44</v>
      </c>
      <c r="J33" s="18">
        <v>270</v>
      </c>
      <c r="K33" s="18">
        <v>35</v>
      </c>
      <c r="L33" s="18" t="s">
        <v>29</v>
      </c>
      <c r="M33" s="18">
        <v>500</v>
      </c>
      <c r="N33" s="18">
        <v>0.2</v>
      </c>
      <c r="O33" s="25">
        <v>23.96</v>
      </c>
      <c r="P33" s="18">
        <v>1200000</v>
      </c>
      <c r="Q33" s="16"/>
    </row>
    <row r="34" spans="1:17" ht="15" thickBot="1" x14ac:dyDescent="0.35">
      <c r="A34" s="43">
        <v>45322</v>
      </c>
      <c r="B34" s="31">
        <f t="shared" si="0"/>
        <v>38090</v>
      </c>
      <c r="C34" s="42">
        <v>38.090000000000003</v>
      </c>
      <c r="D34" s="42">
        <v>7.55</v>
      </c>
      <c r="E34" s="42">
        <v>7.8</v>
      </c>
      <c r="F34" s="32">
        <v>160</v>
      </c>
      <c r="G34" s="32">
        <v>22</v>
      </c>
      <c r="H34" s="32">
        <v>316</v>
      </c>
      <c r="I34" s="32">
        <v>48</v>
      </c>
      <c r="J34" s="32">
        <v>264</v>
      </c>
      <c r="K34" s="32">
        <v>30</v>
      </c>
      <c r="L34" s="32" t="s">
        <v>29</v>
      </c>
      <c r="M34" s="32">
        <v>700</v>
      </c>
      <c r="N34" s="32">
        <v>0.3</v>
      </c>
      <c r="O34" s="42">
        <v>22.53</v>
      </c>
      <c r="P34" s="32">
        <v>1400000</v>
      </c>
      <c r="Q34" s="33"/>
    </row>
    <row r="35" spans="1:17" ht="15" thickBot="1" x14ac:dyDescent="0.35">
      <c r="A35" s="34" t="s">
        <v>24</v>
      </c>
      <c r="B35" s="35">
        <f>AVERAGE(B4:B34)</f>
        <v>38400</v>
      </c>
      <c r="C35" s="35">
        <f t="shared" ref="C35:P35" si="1">AVERAGE(C4:C34)</f>
        <v>38.4</v>
      </c>
      <c r="D35" s="35">
        <f t="shared" si="1"/>
        <v>7.5525806451612931</v>
      </c>
      <c r="E35" s="35">
        <f t="shared" si="1"/>
        <v>7.8077419354838717</v>
      </c>
      <c r="F35" s="35">
        <f t="shared" si="1"/>
        <v>161.29032258064515</v>
      </c>
      <c r="G35" s="35">
        <f t="shared" si="1"/>
        <v>21.838709677419356</v>
      </c>
      <c r="H35" s="35">
        <f t="shared" si="1"/>
        <v>315.22580645161293</v>
      </c>
      <c r="I35" s="35">
        <f t="shared" si="1"/>
        <v>42.193548387096776</v>
      </c>
      <c r="J35" s="35">
        <f t="shared" si="1"/>
        <v>271.80645161290323</v>
      </c>
      <c r="K35" s="35">
        <f t="shared" si="1"/>
        <v>26.870967741935484</v>
      </c>
      <c r="L35" s="35"/>
      <c r="M35" s="35">
        <f t="shared" si="1"/>
        <v>535.48387096774195</v>
      </c>
      <c r="N35" s="35">
        <f t="shared" si="1"/>
        <v>0.25161290322580643</v>
      </c>
      <c r="O35" s="35">
        <f t="shared" si="1"/>
        <v>24.173548387096773</v>
      </c>
      <c r="P35" s="35">
        <f t="shared" si="1"/>
        <v>1351612.9032258065</v>
      </c>
      <c r="Q35" s="19"/>
    </row>
    <row r="36" spans="1:17" x14ac:dyDescent="0.3">
      <c r="C36" s="46">
        <f>SUM(C4:C34)</f>
        <v>1190.3999999999999</v>
      </c>
    </row>
    <row r="41" spans="1:17" ht="40.799999999999997" customHeight="1" x14ac:dyDescent="0.3">
      <c r="A41" s="50" t="s">
        <v>25</v>
      </c>
      <c r="B41" s="50"/>
      <c r="C41" s="50" t="s">
        <v>26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7" x14ac:dyDescent="0.3">
      <c r="A43" s="13" t="s">
        <v>27</v>
      </c>
      <c r="B43" s="14">
        <f>MIN(B4:B34)</f>
        <v>35900</v>
      </c>
      <c r="C43" s="14">
        <f t="shared" ref="C43:P43" si="2">MIN(C4:C34)</f>
        <v>35.9</v>
      </c>
      <c r="D43" s="14">
        <f t="shared" si="2"/>
        <v>7.43</v>
      </c>
      <c r="E43" s="14">
        <f t="shared" si="2"/>
        <v>7.73</v>
      </c>
      <c r="F43" s="14">
        <f t="shared" si="2"/>
        <v>155</v>
      </c>
      <c r="G43" s="14">
        <f t="shared" si="2"/>
        <v>19</v>
      </c>
      <c r="H43" s="14">
        <f t="shared" si="2"/>
        <v>300</v>
      </c>
      <c r="I43" s="14">
        <f t="shared" si="2"/>
        <v>36</v>
      </c>
      <c r="J43" s="14">
        <f t="shared" si="2"/>
        <v>260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22.53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43950</v>
      </c>
      <c r="C45" s="14">
        <f t="shared" ref="C45:P45" si="3">MAX(C4:C34)</f>
        <v>43.95</v>
      </c>
      <c r="D45" s="14">
        <f t="shared" si="3"/>
        <v>7.68</v>
      </c>
      <c r="E45" s="14">
        <f t="shared" si="3"/>
        <v>7.89</v>
      </c>
      <c r="F45" s="14">
        <f t="shared" si="3"/>
        <v>170</v>
      </c>
      <c r="G45" s="14">
        <f t="shared" si="3"/>
        <v>24</v>
      </c>
      <c r="H45" s="14">
        <f t="shared" si="3"/>
        <v>328</v>
      </c>
      <c r="I45" s="14">
        <f t="shared" si="3"/>
        <v>48</v>
      </c>
      <c r="J45" s="14">
        <f t="shared" si="3"/>
        <v>288</v>
      </c>
      <c r="K45" s="14">
        <f t="shared" si="3"/>
        <v>40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25.2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zoomScaleNormal="100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3" t="s">
        <v>31</v>
      </c>
      <c r="B1" s="54"/>
      <c r="C1" s="54"/>
      <c r="D1" s="54"/>
      <c r="E1" s="54"/>
      <c r="F1" s="54"/>
      <c r="G1" s="54"/>
      <c r="H1" s="55"/>
      <c r="I1" s="55"/>
      <c r="J1" s="54"/>
      <c r="K1" s="54"/>
      <c r="L1" s="54"/>
      <c r="M1" s="54"/>
      <c r="N1" s="54"/>
      <c r="O1" s="54"/>
      <c r="P1" s="54"/>
      <c r="Q1" s="5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7" t="s">
        <v>0</v>
      </c>
      <c r="B2" s="59" t="s">
        <v>34</v>
      </c>
      <c r="C2" s="60"/>
      <c r="D2" s="61" t="s">
        <v>1</v>
      </c>
      <c r="E2" s="62"/>
      <c r="F2" s="63" t="s">
        <v>2</v>
      </c>
      <c r="G2" s="64"/>
      <c r="H2" s="65" t="s">
        <v>3</v>
      </c>
      <c r="I2" s="66"/>
      <c r="J2" s="67" t="s">
        <v>4</v>
      </c>
      <c r="K2" s="64"/>
      <c r="L2" s="68" t="s">
        <v>5</v>
      </c>
      <c r="M2" s="64"/>
      <c r="N2" s="2" t="s">
        <v>6</v>
      </c>
      <c r="O2" s="68" t="s">
        <v>7</v>
      </c>
      <c r="P2" s="69"/>
      <c r="Q2" s="70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8"/>
      <c r="B3" s="4" t="s">
        <v>9</v>
      </c>
      <c r="C3" s="5" t="s">
        <v>10</v>
      </c>
      <c r="D3" s="6" t="s">
        <v>11</v>
      </c>
      <c r="E3" s="6" t="s">
        <v>21</v>
      </c>
      <c r="F3" s="23" t="s">
        <v>12</v>
      </c>
      <c r="G3" s="24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45292</v>
      </c>
      <c r="B4" s="18">
        <f>C4*1000</f>
        <v>16580</v>
      </c>
      <c r="C4" s="39">
        <v>16.579999999999998</v>
      </c>
      <c r="D4" s="39">
        <v>7.44</v>
      </c>
      <c r="E4" s="39">
        <v>7.73</v>
      </c>
      <c r="F4" s="28">
        <v>160</v>
      </c>
      <c r="G4" s="28">
        <v>19</v>
      </c>
      <c r="H4" s="28">
        <v>300</v>
      </c>
      <c r="I4" s="28">
        <v>40</v>
      </c>
      <c r="J4" s="28">
        <v>300</v>
      </c>
      <c r="K4" s="28">
        <v>24</v>
      </c>
      <c r="L4" s="28" t="s">
        <v>29</v>
      </c>
      <c r="M4" s="28">
        <v>600</v>
      </c>
      <c r="N4" s="28">
        <v>0.2</v>
      </c>
      <c r="O4" s="39">
        <v>23.99</v>
      </c>
      <c r="P4" s="28">
        <v>1700000</v>
      </c>
      <c r="Q4" s="36"/>
    </row>
    <row r="5" spans="1:46" x14ac:dyDescent="0.3">
      <c r="A5" s="43">
        <v>45293</v>
      </c>
      <c r="B5" s="18">
        <f>C5*1000</f>
        <v>14570</v>
      </c>
      <c r="C5" s="25">
        <v>14.57</v>
      </c>
      <c r="D5" s="25">
        <v>7.39</v>
      </c>
      <c r="E5" s="25">
        <v>7.75</v>
      </c>
      <c r="F5" s="18">
        <v>165</v>
      </c>
      <c r="G5" s="18">
        <v>18</v>
      </c>
      <c r="H5" s="18">
        <v>304</v>
      </c>
      <c r="I5" s="18">
        <v>40</v>
      </c>
      <c r="J5" s="18">
        <v>295</v>
      </c>
      <c r="K5" s="18">
        <v>18</v>
      </c>
      <c r="L5" s="18" t="s">
        <v>29</v>
      </c>
      <c r="M5" s="18">
        <v>400</v>
      </c>
      <c r="N5" s="18">
        <v>0.3</v>
      </c>
      <c r="O5" s="25">
        <v>22.65</v>
      </c>
      <c r="P5" s="18">
        <v>1300000</v>
      </c>
      <c r="Q5" s="38"/>
    </row>
    <row r="6" spans="1:46" x14ac:dyDescent="0.3">
      <c r="A6" s="43">
        <v>45294</v>
      </c>
      <c r="B6" s="18">
        <f t="shared" ref="B6:B34" si="0">C6*1000</f>
        <v>17820</v>
      </c>
      <c r="C6" s="25">
        <v>17.82</v>
      </c>
      <c r="D6" s="25">
        <v>7.35</v>
      </c>
      <c r="E6" s="25">
        <v>7.73</v>
      </c>
      <c r="F6" s="18">
        <v>165</v>
      </c>
      <c r="G6" s="18">
        <v>19</v>
      </c>
      <c r="H6" s="18">
        <v>328</v>
      </c>
      <c r="I6" s="18">
        <v>36</v>
      </c>
      <c r="J6" s="18">
        <v>330</v>
      </c>
      <c r="K6" s="18">
        <v>30</v>
      </c>
      <c r="L6" s="18" t="s">
        <v>29</v>
      </c>
      <c r="M6" s="18">
        <v>600</v>
      </c>
      <c r="N6" s="18">
        <v>0.2</v>
      </c>
      <c r="O6" s="25">
        <v>21.96</v>
      </c>
      <c r="P6" s="18">
        <v>1700000</v>
      </c>
      <c r="Q6" s="38"/>
    </row>
    <row r="7" spans="1:46" x14ac:dyDescent="0.3">
      <c r="A7" s="43">
        <v>45295</v>
      </c>
      <c r="B7" s="18">
        <f t="shared" si="0"/>
        <v>14680</v>
      </c>
      <c r="C7" s="25">
        <v>14.68</v>
      </c>
      <c r="D7" s="25">
        <v>7.45</v>
      </c>
      <c r="E7" s="25">
        <v>7.72</v>
      </c>
      <c r="F7" s="18">
        <v>160</v>
      </c>
      <c r="G7" s="18">
        <v>18</v>
      </c>
      <c r="H7" s="18">
        <v>288</v>
      </c>
      <c r="I7" s="18">
        <v>40</v>
      </c>
      <c r="J7" s="18">
        <v>260</v>
      </c>
      <c r="K7" s="18">
        <v>21</v>
      </c>
      <c r="L7" s="18" t="s">
        <v>29</v>
      </c>
      <c r="M7" s="18">
        <v>400</v>
      </c>
      <c r="N7" s="18">
        <v>0.3</v>
      </c>
      <c r="O7" s="25">
        <v>22.42</v>
      </c>
      <c r="P7" s="18">
        <v>1300000</v>
      </c>
      <c r="Q7" s="38"/>
    </row>
    <row r="8" spans="1:46" x14ac:dyDescent="0.3">
      <c r="A8" s="43">
        <v>45296</v>
      </c>
      <c r="B8" s="18">
        <f t="shared" si="0"/>
        <v>14750</v>
      </c>
      <c r="C8" s="25">
        <v>14.75</v>
      </c>
      <c r="D8" s="25">
        <v>7.43</v>
      </c>
      <c r="E8" s="25">
        <v>7.75</v>
      </c>
      <c r="F8" s="18">
        <v>165</v>
      </c>
      <c r="G8" s="18">
        <v>17</v>
      </c>
      <c r="H8" s="18">
        <v>292</v>
      </c>
      <c r="I8" s="18">
        <v>32</v>
      </c>
      <c r="J8" s="18">
        <v>280</v>
      </c>
      <c r="K8" s="18">
        <v>18</v>
      </c>
      <c r="L8" s="18" t="s">
        <v>29</v>
      </c>
      <c r="M8" s="18">
        <v>500</v>
      </c>
      <c r="N8" s="18">
        <v>0.2</v>
      </c>
      <c r="O8" s="25">
        <v>23.47</v>
      </c>
      <c r="P8" s="18">
        <v>1400000</v>
      </c>
      <c r="Q8" s="38"/>
    </row>
    <row r="9" spans="1:46" x14ac:dyDescent="0.3">
      <c r="A9" s="43">
        <v>45297</v>
      </c>
      <c r="B9" s="18">
        <f t="shared" si="0"/>
        <v>14230</v>
      </c>
      <c r="C9" s="25">
        <v>14.23</v>
      </c>
      <c r="D9" s="25">
        <v>7.49</v>
      </c>
      <c r="E9" s="25">
        <v>7.76</v>
      </c>
      <c r="F9" s="18">
        <v>160</v>
      </c>
      <c r="G9" s="18">
        <v>18</v>
      </c>
      <c r="H9" s="18">
        <v>304</v>
      </c>
      <c r="I9" s="18">
        <v>36</v>
      </c>
      <c r="J9" s="18">
        <v>276</v>
      </c>
      <c r="K9" s="18">
        <v>19</v>
      </c>
      <c r="L9" s="18" t="s">
        <v>29</v>
      </c>
      <c r="M9" s="18">
        <v>600</v>
      </c>
      <c r="N9" s="18">
        <v>0.3</v>
      </c>
      <c r="O9" s="25">
        <v>21.97</v>
      </c>
      <c r="P9" s="18">
        <v>1300000</v>
      </c>
      <c r="Q9" s="38"/>
    </row>
    <row r="10" spans="1:46" x14ac:dyDescent="0.3">
      <c r="A10" s="43">
        <v>45298</v>
      </c>
      <c r="B10" s="18">
        <f t="shared" si="0"/>
        <v>14950</v>
      </c>
      <c r="C10" s="25">
        <v>14.95</v>
      </c>
      <c r="D10" s="25">
        <v>7.49</v>
      </c>
      <c r="E10" s="25">
        <v>7.77</v>
      </c>
      <c r="F10" s="18">
        <v>165</v>
      </c>
      <c r="G10" s="18">
        <v>17</v>
      </c>
      <c r="H10" s="18">
        <v>320</v>
      </c>
      <c r="I10" s="18">
        <v>36</v>
      </c>
      <c r="J10" s="18">
        <v>285</v>
      </c>
      <c r="K10" s="18">
        <v>25</v>
      </c>
      <c r="L10" s="18" t="s">
        <v>29</v>
      </c>
      <c r="M10" s="18">
        <v>400</v>
      </c>
      <c r="N10" s="18">
        <v>0.2</v>
      </c>
      <c r="O10" s="25">
        <v>21.95</v>
      </c>
      <c r="P10" s="18">
        <v>1700000</v>
      </c>
      <c r="Q10" s="38"/>
    </row>
    <row r="11" spans="1:46" x14ac:dyDescent="0.3">
      <c r="A11" s="43">
        <v>45299</v>
      </c>
      <c r="B11" s="18">
        <f t="shared" si="0"/>
        <v>14670</v>
      </c>
      <c r="C11" s="25">
        <v>14.67</v>
      </c>
      <c r="D11" s="25">
        <v>7.47</v>
      </c>
      <c r="E11" s="25">
        <v>7.78</v>
      </c>
      <c r="F11" s="18">
        <v>160</v>
      </c>
      <c r="G11" s="18">
        <v>18</v>
      </c>
      <c r="H11" s="18">
        <v>308</v>
      </c>
      <c r="I11" s="18">
        <v>32</v>
      </c>
      <c r="J11" s="18">
        <v>285</v>
      </c>
      <c r="K11" s="18">
        <v>24</v>
      </c>
      <c r="L11" s="18" t="s">
        <v>29</v>
      </c>
      <c r="M11" s="18">
        <v>600</v>
      </c>
      <c r="N11" s="18">
        <v>0.2</v>
      </c>
      <c r="O11" s="25">
        <v>22.22</v>
      </c>
      <c r="P11" s="18">
        <v>1400000</v>
      </c>
      <c r="Q11" s="38"/>
    </row>
    <row r="12" spans="1:46" x14ac:dyDescent="0.3">
      <c r="A12" s="43">
        <v>45300</v>
      </c>
      <c r="B12" s="18">
        <f t="shared" si="0"/>
        <v>14980</v>
      </c>
      <c r="C12" s="25">
        <v>14.98</v>
      </c>
      <c r="D12" s="25">
        <v>7.51</v>
      </c>
      <c r="E12" s="25">
        <v>7.77</v>
      </c>
      <c r="F12" s="18">
        <v>155</v>
      </c>
      <c r="G12" s="18">
        <v>18</v>
      </c>
      <c r="H12" s="18">
        <v>312</v>
      </c>
      <c r="I12" s="18">
        <v>36</v>
      </c>
      <c r="J12" s="18">
        <v>262</v>
      </c>
      <c r="K12" s="18">
        <v>20</v>
      </c>
      <c r="L12" s="18" t="s">
        <v>29</v>
      </c>
      <c r="M12" s="18">
        <v>400</v>
      </c>
      <c r="N12" s="18">
        <v>0.2</v>
      </c>
      <c r="O12" s="25">
        <v>23.98</v>
      </c>
      <c r="P12" s="18">
        <v>1300000</v>
      </c>
      <c r="Q12" s="38"/>
    </row>
    <row r="13" spans="1:46" x14ac:dyDescent="0.3">
      <c r="A13" s="43">
        <v>45301</v>
      </c>
      <c r="B13" s="18">
        <f t="shared" si="0"/>
        <v>14780</v>
      </c>
      <c r="C13" s="25">
        <v>14.78</v>
      </c>
      <c r="D13" s="25">
        <v>7.47</v>
      </c>
      <c r="E13" s="25">
        <v>7.77</v>
      </c>
      <c r="F13" s="18">
        <v>160</v>
      </c>
      <c r="G13" s="18">
        <v>19</v>
      </c>
      <c r="H13" s="18">
        <v>308</v>
      </c>
      <c r="I13" s="18">
        <v>36</v>
      </c>
      <c r="J13" s="18">
        <v>265</v>
      </c>
      <c r="K13" s="18">
        <v>18</v>
      </c>
      <c r="L13" s="18" t="s">
        <v>29</v>
      </c>
      <c r="M13" s="18">
        <v>500</v>
      </c>
      <c r="N13" s="18">
        <v>0.3</v>
      </c>
      <c r="O13" s="25">
        <v>21.04</v>
      </c>
      <c r="P13" s="18">
        <v>1400000</v>
      </c>
      <c r="Q13" s="38"/>
    </row>
    <row r="14" spans="1:46" x14ac:dyDescent="0.3">
      <c r="A14" s="43">
        <v>45302</v>
      </c>
      <c r="B14" s="18">
        <f t="shared" si="0"/>
        <v>13640</v>
      </c>
      <c r="C14" s="25">
        <v>13.64</v>
      </c>
      <c r="D14" s="25">
        <v>7.53</v>
      </c>
      <c r="E14" s="25">
        <v>7.78</v>
      </c>
      <c r="F14" s="18">
        <v>155</v>
      </c>
      <c r="G14" s="18">
        <v>17</v>
      </c>
      <c r="H14" s="18">
        <v>296</v>
      </c>
      <c r="I14" s="18">
        <v>32</v>
      </c>
      <c r="J14" s="18">
        <v>260</v>
      </c>
      <c r="K14" s="18">
        <v>17</v>
      </c>
      <c r="L14" s="18" t="s">
        <v>29</v>
      </c>
      <c r="M14" s="18">
        <v>400</v>
      </c>
      <c r="N14" s="18">
        <v>0.3</v>
      </c>
      <c r="O14" s="25">
        <v>23.09</v>
      </c>
      <c r="P14" s="18">
        <v>1300000</v>
      </c>
      <c r="Q14" s="38"/>
    </row>
    <row r="15" spans="1:46" x14ac:dyDescent="0.3">
      <c r="A15" s="43">
        <v>45303</v>
      </c>
      <c r="B15" s="18">
        <f t="shared" si="0"/>
        <v>14290</v>
      </c>
      <c r="C15" s="25">
        <v>14.29</v>
      </c>
      <c r="D15" s="25">
        <v>7.53</v>
      </c>
      <c r="E15" s="25">
        <v>7.79</v>
      </c>
      <c r="F15" s="18">
        <v>160</v>
      </c>
      <c r="G15" s="18">
        <v>18</v>
      </c>
      <c r="H15" s="18">
        <v>312</v>
      </c>
      <c r="I15" s="18">
        <v>36</v>
      </c>
      <c r="J15" s="18">
        <v>280</v>
      </c>
      <c r="K15" s="18">
        <v>19</v>
      </c>
      <c r="L15" s="18" t="s">
        <v>29</v>
      </c>
      <c r="M15" s="18">
        <v>600</v>
      </c>
      <c r="N15" s="18">
        <v>0.2</v>
      </c>
      <c r="O15" s="25">
        <v>23.27</v>
      </c>
      <c r="P15" s="18">
        <v>1700000</v>
      </c>
      <c r="Q15" s="38"/>
    </row>
    <row r="16" spans="1:46" x14ac:dyDescent="0.3">
      <c r="A16" s="43">
        <v>45304</v>
      </c>
      <c r="B16" s="18">
        <f t="shared" si="0"/>
        <v>15710</v>
      </c>
      <c r="C16" s="25">
        <v>15.71</v>
      </c>
      <c r="D16" s="25">
        <v>7.42</v>
      </c>
      <c r="E16" s="25">
        <v>7.81</v>
      </c>
      <c r="F16" s="18">
        <v>160</v>
      </c>
      <c r="G16" s="18">
        <v>17</v>
      </c>
      <c r="H16" s="18">
        <v>308</v>
      </c>
      <c r="I16" s="18">
        <v>32</v>
      </c>
      <c r="J16" s="18">
        <v>275</v>
      </c>
      <c r="K16" s="18">
        <v>18</v>
      </c>
      <c r="L16" s="18" t="s">
        <v>29</v>
      </c>
      <c r="M16" s="18">
        <v>400</v>
      </c>
      <c r="N16" s="18">
        <v>0.2</v>
      </c>
      <c r="O16" s="25">
        <v>21.83</v>
      </c>
      <c r="P16" s="18">
        <v>1300000</v>
      </c>
      <c r="Q16" s="38"/>
    </row>
    <row r="17" spans="1:17" x14ac:dyDescent="0.3">
      <c r="A17" s="43">
        <v>45305</v>
      </c>
      <c r="B17" s="18">
        <f t="shared" si="0"/>
        <v>14490</v>
      </c>
      <c r="C17" s="25">
        <v>14.49</v>
      </c>
      <c r="D17" s="25">
        <v>7.43</v>
      </c>
      <c r="E17" s="25">
        <v>7.78</v>
      </c>
      <c r="F17" s="18">
        <v>165</v>
      </c>
      <c r="G17" s="18">
        <v>16</v>
      </c>
      <c r="H17" s="18">
        <v>316</v>
      </c>
      <c r="I17" s="18">
        <v>36</v>
      </c>
      <c r="J17" s="18">
        <v>260</v>
      </c>
      <c r="K17" s="18">
        <v>21</v>
      </c>
      <c r="L17" s="18" t="s">
        <v>29</v>
      </c>
      <c r="M17" s="18">
        <v>400</v>
      </c>
      <c r="N17" s="18">
        <v>0.3</v>
      </c>
      <c r="O17" s="25">
        <v>23.21</v>
      </c>
      <c r="P17" s="18">
        <v>1400000</v>
      </c>
      <c r="Q17" s="38"/>
    </row>
    <row r="18" spans="1:17" x14ac:dyDescent="0.3">
      <c r="A18" s="43">
        <v>45306</v>
      </c>
      <c r="B18" s="18">
        <f t="shared" si="0"/>
        <v>15530</v>
      </c>
      <c r="C18" s="25">
        <v>15.53</v>
      </c>
      <c r="D18" s="25">
        <v>7.65</v>
      </c>
      <c r="E18" s="25">
        <v>7.78</v>
      </c>
      <c r="F18" s="18">
        <v>160</v>
      </c>
      <c r="G18" s="18">
        <v>18</v>
      </c>
      <c r="H18" s="18">
        <v>284</v>
      </c>
      <c r="I18" s="18">
        <v>32</v>
      </c>
      <c r="J18" s="18">
        <v>270</v>
      </c>
      <c r="K18" s="18">
        <v>25</v>
      </c>
      <c r="L18" s="18" t="s">
        <v>29</v>
      </c>
      <c r="M18" s="18">
        <v>600</v>
      </c>
      <c r="N18" s="18">
        <v>0.2</v>
      </c>
      <c r="O18" s="25">
        <v>22.02</v>
      </c>
      <c r="P18" s="18">
        <v>1700000</v>
      </c>
      <c r="Q18" s="38"/>
    </row>
    <row r="19" spans="1:17" x14ac:dyDescent="0.3">
      <c r="A19" s="43">
        <v>45307</v>
      </c>
      <c r="B19" s="18">
        <f t="shared" si="0"/>
        <v>14100</v>
      </c>
      <c r="C19" s="25">
        <v>14.1</v>
      </c>
      <c r="D19" s="25">
        <v>7.58</v>
      </c>
      <c r="E19" s="25">
        <v>7.77</v>
      </c>
      <c r="F19" s="18">
        <v>165</v>
      </c>
      <c r="G19" s="18">
        <v>16</v>
      </c>
      <c r="H19" s="18">
        <v>288</v>
      </c>
      <c r="I19" s="18">
        <v>36</v>
      </c>
      <c r="J19" s="18">
        <v>265</v>
      </c>
      <c r="K19" s="18">
        <v>23</v>
      </c>
      <c r="L19" s="18" t="s">
        <v>29</v>
      </c>
      <c r="M19" s="18">
        <v>400</v>
      </c>
      <c r="N19" s="18">
        <v>0.3</v>
      </c>
      <c r="O19" s="25">
        <v>23.2</v>
      </c>
      <c r="P19" s="18">
        <v>1300000</v>
      </c>
      <c r="Q19" s="38"/>
    </row>
    <row r="20" spans="1:17" x14ac:dyDescent="0.3">
      <c r="A20" s="43">
        <v>45308</v>
      </c>
      <c r="B20" s="18">
        <f t="shared" si="0"/>
        <v>15090</v>
      </c>
      <c r="C20" s="25">
        <v>15.09</v>
      </c>
      <c r="D20" s="25">
        <v>7.56</v>
      </c>
      <c r="E20" s="25">
        <v>7.79</v>
      </c>
      <c r="F20" s="18">
        <v>160</v>
      </c>
      <c r="G20" s="18">
        <v>18</v>
      </c>
      <c r="H20" s="18">
        <v>284</v>
      </c>
      <c r="I20" s="18">
        <v>32</v>
      </c>
      <c r="J20" s="18">
        <v>270</v>
      </c>
      <c r="K20" s="18">
        <v>18</v>
      </c>
      <c r="L20" s="18" t="s">
        <v>29</v>
      </c>
      <c r="M20" s="18">
        <v>500</v>
      </c>
      <c r="N20" s="18">
        <v>0.3</v>
      </c>
      <c r="O20" s="25">
        <v>22.79</v>
      </c>
      <c r="P20" s="18">
        <v>1400000</v>
      </c>
      <c r="Q20" s="38"/>
    </row>
    <row r="21" spans="1:17" x14ac:dyDescent="0.3">
      <c r="A21" s="43">
        <v>45309</v>
      </c>
      <c r="B21" s="18">
        <f t="shared" si="0"/>
        <v>14870</v>
      </c>
      <c r="C21" s="25">
        <v>14.87</v>
      </c>
      <c r="D21" s="25">
        <v>7.45</v>
      </c>
      <c r="E21" s="25">
        <v>7.82</v>
      </c>
      <c r="F21" s="18">
        <v>165</v>
      </c>
      <c r="G21" s="18">
        <v>18</v>
      </c>
      <c r="H21" s="18">
        <v>308</v>
      </c>
      <c r="I21" s="18">
        <v>36</v>
      </c>
      <c r="J21" s="18">
        <v>305</v>
      </c>
      <c r="K21" s="18">
        <v>21</v>
      </c>
      <c r="L21" s="18" t="s">
        <v>29</v>
      </c>
      <c r="M21" s="18">
        <v>600</v>
      </c>
      <c r="N21" s="18">
        <v>0.2</v>
      </c>
      <c r="O21" s="25">
        <v>24.47</v>
      </c>
      <c r="P21" s="18">
        <v>1700000</v>
      </c>
      <c r="Q21" s="38"/>
    </row>
    <row r="22" spans="1:17" x14ac:dyDescent="0.3">
      <c r="A22" s="43">
        <v>45310</v>
      </c>
      <c r="B22" s="18">
        <f t="shared" si="0"/>
        <v>14360</v>
      </c>
      <c r="C22" s="25">
        <v>14.36</v>
      </c>
      <c r="D22" s="25">
        <v>7.52</v>
      </c>
      <c r="E22" s="25">
        <v>7.8</v>
      </c>
      <c r="F22" s="18">
        <v>160</v>
      </c>
      <c r="G22" s="18">
        <v>16</v>
      </c>
      <c r="H22" s="18">
        <v>316</v>
      </c>
      <c r="I22" s="18">
        <v>32</v>
      </c>
      <c r="J22" s="18">
        <v>280</v>
      </c>
      <c r="K22" s="18">
        <v>20</v>
      </c>
      <c r="L22" s="18" t="s">
        <v>29</v>
      </c>
      <c r="M22" s="18">
        <v>400</v>
      </c>
      <c r="N22" s="18">
        <v>0.3</v>
      </c>
      <c r="O22" s="25">
        <v>23.25</v>
      </c>
      <c r="P22" s="18">
        <v>1300000</v>
      </c>
      <c r="Q22" s="38"/>
    </row>
    <row r="23" spans="1:17" x14ac:dyDescent="0.3">
      <c r="A23" s="43">
        <v>45311</v>
      </c>
      <c r="B23" s="18">
        <f t="shared" si="0"/>
        <v>15080</v>
      </c>
      <c r="C23" s="25">
        <v>15.08</v>
      </c>
      <c r="D23" s="25">
        <v>7.47</v>
      </c>
      <c r="E23" s="25">
        <v>7.79</v>
      </c>
      <c r="F23" s="18">
        <v>165</v>
      </c>
      <c r="G23" s="18">
        <v>18</v>
      </c>
      <c r="H23" s="18">
        <v>304</v>
      </c>
      <c r="I23" s="18">
        <v>36</v>
      </c>
      <c r="J23" s="18">
        <v>290</v>
      </c>
      <c r="K23" s="18">
        <v>23</v>
      </c>
      <c r="L23" s="18" t="s">
        <v>29</v>
      </c>
      <c r="M23" s="18">
        <v>500</v>
      </c>
      <c r="N23" s="18">
        <v>0.2</v>
      </c>
      <c r="O23" s="25">
        <v>23.39</v>
      </c>
      <c r="P23" s="18">
        <v>1700000</v>
      </c>
      <c r="Q23" s="38"/>
    </row>
    <row r="24" spans="1:17" x14ac:dyDescent="0.3">
      <c r="A24" s="43">
        <v>45312</v>
      </c>
      <c r="B24" s="18">
        <f t="shared" si="0"/>
        <v>15320</v>
      </c>
      <c r="C24" s="25">
        <v>15.32</v>
      </c>
      <c r="D24" s="25">
        <v>7.45</v>
      </c>
      <c r="E24" s="25">
        <v>7.8</v>
      </c>
      <c r="F24" s="18">
        <v>160</v>
      </c>
      <c r="G24" s="18">
        <v>17</v>
      </c>
      <c r="H24" s="18">
        <v>312</v>
      </c>
      <c r="I24" s="18">
        <v>32</v>
      </c>
      <c r="J24" s="18">
        <v>302</v>
      </c>
      <c r="K24" s="18">
        <v>24</v>
      </c>
      <c r="L24" s="18" t="s">
        <v>29</v>
      </c>
      <c r="M24" s="18">
        <v>400</v>
      </c>
      <c r="N24" s="18">
        <v>0.3</v>
      </c>
      <c r="O24" s="25">
        <v>22.12</v>
      </c>
      <c r="P24" s="18">
        <v>1400000</v>
      </c>
      <c r="Q24" s="38"/>
    </row>
    <row r="25" spans="1:17" x14ac:dyDescent="0.3">
      <c r="A25" s="43">
        <v>45313</v>
      </c>
      <c r="B25" s="18">
        <f t="shared" si="0"/>
        <v>16620</v>
      </c>
      <c r="C25" s="25">
        <v>16.62</v>
      </c>
      <c r="D25" s="25">
        <v>7.47</v>
      </c>
      <c r="E25" s="25">
        <v>7.77</v>
      </c>
      <c r="F25" s="18">
        <v>155</v>
      </c>
      <c r="G25" s="18">
        <v>18</v>
      </c>
      <c r="H25" s="18">
        <v>296</v>
      </c>
      <c r="I25" s="18">
        <v>36</v>
      </c>
      <c r="J25" s="18">
        <v>290</v>
      </c>
      <c r="K25" s="18">
        <v>28</v>
      </c>
      <c r="L25" s="18" t="s">
        <v>29</v>
      </c>
      <c r="M25" s="18">
        <v>500</v>
      </c>
      <c r="N25" s="18">
        <v>0.2</v>
      </c>
      <c r="O25" s="25">
        <v>22.29</v>
      </c>
      <c r="P25" s="18">
        <v>1700000</v>
      </c>
      <c r="Q25" s="38"/>
    </row>
    <row r="26" spans="1:17" x14ac:dyDescent="0.3">
      <c r="A26" s="43">
        <v>45314</v>
      </c>
      <c r="B26" s="18">
        <f t="shared" si="0"/>
        <v>15440</v>
      </c>
      <c r="C26" s="25">
        <v>15.44</v>
      </c>
      <c r="D26" s="25">
        <v>7.42</v>
      </c>
      <c r="E26" s="25">
        <v>7.76</v>
      </c>
      <c r="F26" s="18">
        <v>155</v>
      </c>
      <c r="G26" s="18">
        <v>17</v>
      </c>
      <c r="H26" s="18">
        <v>300</v>
      </c>
      <c r="I26" s="18">
        <v>32</v>
      </c>
      <c r="J26" s="18">
        <v>280</v>
      </c>
      <c r="K26" s="18">
        <v>24</v>
      </c>
      <c r="L26" s="18" t="s">
        <v>29</v>
      </c>
      <c r="M26" s="18">
        <v>400</v>
      </c>
      <c r="N26" s="18">
        <v>0.3</v>
      </c>
      <c r="O26" s="25">
        <v>21.22</v>
      </c>
      <c r="P26" s="18">
        <v>1300000</v>
      </c>
      <c r="Q26" s="38"/>
    </row>
    <row r="27" spans="1:17" x14ac:dyDescent="0.3">
      <c r="A27" s="43">
        <v>45315</v>
      </c>
      <c r="B27" s="18">
        <f t="shared" si="0"/>
        <v>13100</v>
      </c>
      <c r="C27" s="25">
        <v>13.1</v>
      </c>
      <c r="D27" s="25">
        <v>7.51</v>
      </c>
      <c r="E27" s="25">
        <v>7.81</v>
      </c>
      <c r="F27" s="18">
        <v>160</v>
      </c>
      <c r="G27" s="18">
        <v>16</v>
      </c>
      <c r="H27" s="18">
        <v>304</v>
      </c>
      <c r="I27" s="18">
        <v>36</v>
      </c>
      <c r="J27" s="18">
        <v>260</v>
      </c>
      <c r="K27" s="18">
        <v>17</v>
      </c>
      <c r="L27" s="18" t="s">
        <v>29</v>
      </c>
      <c r="M27" s="18">
        <v>600</v>
      </c>
      <c r="N27" s="18">
        <v>0.3</v>
      </c>
      <c r="O27" s="25">
        <v>23.31</v>
      </c>
      <c r="P27" s="18">
        <v>1400000</v>
      </c>
      <c r="Q27" s="38"/>
    </row>
    <row r="28" spans="1:17" x14ac:dyDescent="0.3">
      <c r="A28" s="43">
        <v>45316</v>
      </c>
      <c r="B28" s="18">
        <f t="shared" si="0"/>
        <v>13380</v>
      </c>
      <c r="C28" s="25">
        <v>13.38</v>
      </c>
      <c r="D28" s="25">
        <v>7.49</v>
      </c>
      <c r="E28" s="25">
        <v>7.84</v>
      </c>
      <c r="F28" s="18">
        <v>165</v>
      </c>
      <c r="G28" s="18">
        <v>17</v>
      </c>
      <c r="H28" s="18">
        <v>300</v>
      </c>
      <c r="I28" s="18">
        <v>36</v>
      </c>
      <c r="J28" s="18">
        <v>270</v>
      </c>
      <c r="K28" s="18">
        <v>18</v>
      </c>
      <c r="L28" s="18" t="s">
        <v>29</v>
      </c>
      <c r="M28" s="18">
        <v>400</v>
      </c>
      <c r="N28" s="18">
        <v>0.3</v>
      </c>
      <c r="O28" s="25">
        <v>21.91</v>
      </c>
      <c r="P28" s="18">
        <v>1300000</v>
      </c>
      <c r="Q28" s="38"/>
    </row>
    <row r="29" spans="1:17" x14ac:dyDescent="0.3">
      <c r="A29" s="43">
        <v>45317</v>
      </c>
      <c r="B29" s="18">
        <f t="shared" si="0"/>
        <v>14250</v>
      </c>
      <c r="C29" s="25">
        <v>14.25</v>
      </c>
      <c r="D29" s="25">
        <v>7.3</v>
      </c>
      <c r="E29" s="25">
        <v>7.81</v>
      </c>
      <c r="F29" s="18">
        <v>160</v>
      </c>
      <c r="G29" s="18">
        <v>18</v>
      </c>
      <c r="H29" s="18">
        <v>316</v>
      </c>
      <c r="I29" s="18">
        <v>32</v>
      </c>
      <c r="J29" s="18">
        <v>260</v>
      </c>
      <c r="K29" s="18">
        <v>24</v>
      </c>
      <c r="L29" s="18" t="s">
        <v>29</v>
      </c>
      <c r="M29" s="18">
        <v>500</v>
      </c>
      <c r="N29" s="18">
        <v>0.3</v>
      </c>
      <c r="O29" s="25">
        <v>22.42</v>
      </c>
      <c r="P29" s="18">
        <v>1400000</v>
      </c>
      <c r="Q29" s="38"/>
    </row>
    <row r="30" spans="1:17" x14ac:dyDescent="0.3">
      <c r="A30" s="43">
        <v>45318</v>
      </c>
      <c r="B30" s="18">
        <f t="shared" si="0"/>
        <v>14500</v>
      </c>
      <c r="C30" s="25">
        <v>14.5</v>
      </c>
      <c r="D30" s="25">
        <v>7.42</v>
      </c>
      <c r="E30" s="25">
        <v>7.79</v>
      </c>
      <c r="F30" s="18">
        <v>165</v>
      </c>
      <c r="G30" s="18">
        <v>16</v>
      </c>
      <c r="H30" s="18">
        <v>304</v>
      </c>
      <c r="I30" s="18">
        <v>32</v>
      </c>
      <c r="J30" s="18">
        <v>290</v>
      </c>
      <c r="K30" s="18">
        <v>28</v>
      </c>
      <c r="L30" s="18" t="s">
        <v>29</v>
      </c>
      <c r="M30" s="18">
        <v>600</v>
      </c>
      <c r="N30" s="18">
        <v>0.2</v>
      </c>
      <c r="O30" s="25">
        <v>23.54</v>
      </c>
      <c r="P30" s="18">
        <v>1700000</v>
      </c>
      <c r="Q30" s="38"/>
    </row>
    <row r="31" spans="1:17" x14ac:dyDescent="0.3">
      <c r="A31" s="43">
        <v>45319</v>
      </c>
      <c r="B31" s="18">
        <f t="shared" si="0"/>
        <v>13850</v>
      </c>
      <c r="C31" s="25">
        <v>13.85</v>
      </c>
      <c r="D31" s="25">
        <v>7.42</v>
      </c>
      <c r="E31" s="25">
        <v>7.81</v>
      </c>
      <c r="F31" s="18">
        <v>160</v>
      </c>
      <c r="G31" s="18">
        <v>18</v>
      </c>
      <c r="H31" s="18">
        <v>308</v>
      </c>
      <c r="I31" s="18">
        <v>36</v>
      </c>
      <c r="J31" s="18">
        <v>290</v>
      </c>
      <c r="K31" s="18">
        <v>34</v>
      </c>
      <c r="L31" s="18" t="s">
        <v>29</v>
      </c>
      <c r="M31" s="18">
        <v>400</v>
      </c>
      <c r="N31" s="18">
        <v>0.2</v>
      </c>
      <c r="O31" s="25">
        <v>23.72</v>
      </c>
      <c r="P31" s="18">
        <v>1400000</v>
      </c>
      <c r="Q31" s="38"/>
    </row>
    <row r="32" spans="1:17" x14ac:dyDescent="0.3">
      <c r="A32" s="43">
        <v>45320</v>
      </c>
      <c r="B32" s="18">
        <f t="shared" si="0"/>
        <v>16870</v>
      </c>
      <c r="C32" s="25">
        <v>16.87</v>
      </c>
      <c r="D32" s="25">
        <v>7.51</v>
      </c>
      <c r="E32" s="25">
        <v>7.8</v>
      </c>
      <c r="F32" s="18">
        <v>165</v>
      </c>
      <c r="G32" s="18">
        <v>16</v>
      </c>
      <c r="H32" s="18">
        <v>304</v>
      </c>
      <c r="I32" s="18">
        <v>36</v>
      </c>
      <c r="J32" s="18">
        <v>286</v>
      </c>
      <c r="K32" s="18">
        <v>36</v>
      </c>
      <c r="L32" s="18" t="s">
        <v>29</v>
      </c>
      <c r="M32" s="18">
        <v>600</v>
      </c>
      <c r="N32" s="18">
        <v>0.2</v>
      </c>
      <c r="O32" s="25">
        <v>22.35</v>
      </c>
      <c r="P32" s="18">
        <v>1700000</v>
      </c>
      <c r="Q32" s="38"/>
    </row>
    <row r="33" spans="1:17" x14ac:dyDescent="0.3">
      <c r="A33" s="43">
        <v>45321</v>
      </c>
      <c r="B33" s="18">
        <f t="shared" si="0"/>
        <v>16200</v>
      </c>
      <c r="C33" s="25">
        <v>16.2</v>
      </c>
      <c r="D33" s="25">
        <v>7.42</v>
      </c>
      <c r="E33" s="25">
        <v>7.82</v>
      </c>
      <c r="F33" s="18">
        <v>160</v>
      </c>
      <c r="G33" s="18">
        <v>17</v>
      </c>
      <c r="H33" s="18">
        <v>300</v>
      </c>
      <c r="I33" s="18">
        <v>32</v>
      </c>
      <c r="J33" s="18">
        <v>300</v>
      </c>
      <c r="K33" s="18">
        <v>34</v>
      </c>
      <c r="L33" s="18" t="s">
        <v>29</v>
      </c>
      <c r="M33" s="18">
        <v>500</v>
      </c>
      <c r="N33" s="18">
        <v>0.3</v>
      </c>
      <c r="O33" s="25">
        <v>23.31</v>
      </c>
      <c r="P33" s="18">
        <v>1400000</v>
      </c>
      <c r="Q33" s="38"/>
    </row>
    <row r="34" spans="1:17" ht="15" thickBot="1" x14ac:dyDescent="0.35">
      <c r="A34" s="43">
        <v>45322</v>
      </c>
      <c r="B34" s="17">
        <f t="shared" si="0"/>
        <v>20130</v>
      </c>
      <c r="C34" s="41">
        <v>20.13</v>
      </c>
      <c r="D34" s="41">
        <v>7.47</v>
      </c>
      <c r="E34" s="41">
        <v>7.81</v>
      </c>
      <c r="F34" s="17">
        <v>160</v>
      </c>
      <c r="G34" s="17">
        <v>16</v>
      </c>
      <c r="H34" s="17">
        <v>296</v>
      </c>
      <c r="I34" s="17">
        <v>36</v>
      </c>
      <c r="J34" s="17">
        <v>280</v>
      </c>
      <c r="K34" s="17">
        <v>36</v>
      </c>
      <c r="L34" s="17" t="s">
        <v>29</v>
      </c>
      <c r="M34" s="17">
        <v>600</v>
      </c>
      <c r="N34" s="17">
        <v>0.2</v>
      </c>
      <c r="O34" s="41">
        <v>21.6</v>
      </c>
      <c r="P34" s="17">
        <v>1700000</v>
      </c>
      <c r="Q34" s="37"/>
    </row>
    <row r="35" spans="1:17" ht="15" thickBot="1" x14ac:dyDescent="0.35">
      <c r="A35" s="11" t="s">
        <v>24</v>
      </c>
      <c r="B35" s="12">
        <f>AVERAGE(B4:B34)</f>
        <v>15123.548387096775</v>
      </c>
      <c r="C35" s="12">
        <f t="shared" ref="C35:P35" si="1">AVERAGE(C4:C34)</f>
        <v>15.123548387096776</v>
      </c>
      <c r="D35" s="12">
        <f t="shared" si="1"/>
        <v>7.4680645161290311</v>
      </c>
      <c r="E35" s="12">
        <f t="shared" si="1"/>
        <v>7.7825806451612909</v>
      </c>
      <c r="F35" s="12">
        <f t="shared" si="1"/>
        <v>161.12903225806451</v>
      </c>
      <c r="G35" s="12">
        <f t="shared" si="1"/>
        <v>17.387096774193548</v>
      </c>
      <c r="H35" s="12">
        <f t="shared" si="1"/>
        <v>303.87096774193549</v>
      </c>
      <c r="I35" s="12">
        <f t="shared" si="1"/>
        <v>34.838709677419352</v>
      </c>
      <c r="J35" s="12">
        <f t="shared" si="1"/>
        <v>280.67741935483872</v>
      </c>
      <c r="K35" s="12">
        <f t="shared" si="1"/>
        <v>23.387096774193548</v>
      </c>
      <c r="L35" s="12"/>
      <c r="M35" s="27">
        <f t="shared" si="1"/>
        <v>493.54838709677421</v>
      </c>
      <c r="N35" s="12">
        <f t="shared" si="1"/>
        <v>0.24838709677419354</v>
      </c>
      <c r="O35" s="12">
        <f t="shared" si="1"/>
        <v>22.708387096774185</v>
      </c>
      <c r="P35" s="12">
        <f t="shared" si="1"/>
        <v>1474193.5483870967</v>
      </c>
      <c r="Q35" s="19"/>
    </row>
    <row r="36" spans="1:17" x14ac:dyDescent="0.3">
      <c r="C36" s="46">
        <f>SUM(C4:C34)</f>
        <v>468.83000000000004</v>
      </c>
    </row>
    <row r="41" spans="1:17" ht="40.799999999999997" customHeight="1" x14ac:dyDescent="0.3">
      <c r="A41" s="51" t="s">
        <v>25</v>
      </c>
      <c r="B41" s="51"/>
      <c r="C41" s="50" t="s">
        <v>26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3" spans="1:17" x14ac:dyDescent="0.3">
      <c r="A43" s="13" t="s">
        <v>27</v>
      </c>
      <c r="B43" s="14">
        <f>MIN(B4:B34)</f>
        <v>13100</v>
      </c>
      <c r="C43" s="14">
        <f t="shared" ref="C43:P43" si="2">MIN(C4:C34)</f>
        <v>13.1</v>
      </c>
      <c r="D43" s="14">
        <f t="shared" si="2"/>
        <v>7.3</v>
      </c>
      <c r="E43" s="14">
        <f t="shared" si="2"/>
        <v>7.72</v>
      </c>
      <c r="F43" s="14">
        <f t="shared" si="2"/>
        <v>155</v>
      </c>
      <c r="G43" s="14">
        <f t="shared" si="2"/>
        <v>16</v>
      </c>
      <c r="H43" s="14">
        <f t="shared" si="2"/>
        <v>284</v>
      </c>
      <c r="I43" s="14">
        <f t="shared" si="2"/>
        <v>32</v>
      </c>
      <c r="J43" s="14">
        <f t="shared" si="2"/>
        <v>260</v>
      </c>
      <c r="K43" s="14">
        <f t="shared" si="2"/>
        <v>17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21.04</v>
      </c>
      <c r="P43" s="14">
        <f t="shared" si="2"/>
        <v>1300000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20130</v>
      </c>
      <c r="C45" s="14">
        <f t="shared" ref="C45:P45" si="3">MAX(C4:C34)</f>
        <v>20.13</v>
      </c>
      <c r="D45" s="14">
        <f t="shared" si="3"/>
        <v>7.65</v>
      </c>
      <c r="E45" s="14">
        <f t="shared" si="3"/>
        <v>7.84</v>
      </c>
      <c r="F45" s="14">
        <f t="shared" si="3"/>
        <v>165</v>
      </c>
      <c r="G45" s="14">
        <f t="shared" si="3"/>
        <v>19</v>
      </c>
      <c r="H45" s="14">
        <f t="shared" si="3"/>
        <v>328</v>
      </c>
      <c r="I45" s="14">
        <f t="shared" si="3"/>
        <v>40</v>
      </c>
      <c r="J45" s="14">
        <f t="shared" si="3"/>
        <v>330</v>
      </c>
      <c r="K45" s="14">
        <f t="shared" si="3"/>
        <v>36</v>
      </c>
      <c r="L45" s="14"/>
      <c r="M45" s="14">
        <f t="shared" si="3"/>
        <v>600</v>
      </c>
      <c r="N45" s="14">
        <f t="shared" si="3"/>
        <v>0.3</v>
      </c>
      <c r="O45" s="14">
        <f t="shared" si="3"/>
        <v>24.47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Q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5"/>
  <sheetViews>
    <sheetView tabSelected="1" zoomScaleNormal="100" workbookViewId="0">
      <selection activeCell="C38" sqref="C38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53" t="s">
        <v>32</v>
      </c>
      <c r="B1" s="54"/>
      <c r="C1" s="54"/>
      <c r="D1" s="54"/>
      <c r="E1" s="54"/>
      <c r="F1" s="54"/>
      <c r="G1" s="54"/>
      <c r="H1" s="55"/>
      <c r="I1" s="55"/>
      <c r="J1" s="54"/>
      <c r="K1" s="54"/>
      <c r="L1" s="54"/>
      <c r="M1" s="54"/>
      <c r="N1" s="54"/>
      <c r="O1" s="54"/>
      <c r="P1" s="54"/>
      <c r="Q1" s="5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7" t="s">
        <v>0</v>
      </c>
      <c r="B2" s="59" t="s">
        <v>33</v>
      </c>
      <c r="C2" s="60"/>
      <c r="D2" s="61" t="s">
        <v>1</v>
      </c>
      <c r="E2" s="62"/>
      <c r="F2" s="63" t="s">
        <v>2</v>
      </c>
      <c r="G2" s="64"/>
      <c r="H2" s="65" t="s">
        <v>3</v>
      </c>
      <c r="I2" s="66"/>
      <c r="J2" s="67" t="s">
        <v>4</v>
      </c>
      <c r="K2" s="64"/>
      <c r="L2" s="68" t="s">
        <v>5</v>
      </c>
      <c r="M2" s="64"/>
      <c r="N2" s="2" t="s">
        <v>6</v>
      </c>
      <c r="O2" s="68" t="s">
        <v>7</v>
      </c>
      <c r="P2" s="69"/>
      <c r="Q2" s="70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1"/>
      <c r="B3" s="4" t="s">
        <v>9</v>
      </c>
      <c r="C3" s="5" t="s">
        <v>10</v>
      </c>
      <c r="D3" s="6" t="s">
        <v>11</v>
      </c>
      <c r="E3" s="6" t="s">
        <v>21</v>
      </c>
      <c r="F3" s="23" t="s">
        <v>12</v>
      </c>
      <c r="G3" s="24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5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.6" customHeight="1" x14ac:dyDescent="0.3">
      <c r="A4" s="43">
        <v>45292</v>
      </c>
      <c r="B4" s="22">
        <f>C4*1000</f>
        <v>13940</v>
      </c>
      <c r="C4" s="40">
        <v>13.94</v>
      </c>
      <c r="D4" s="40">
        <v>7.59</v>
      </c>
      <c r="E4" s="40">
        <v>7.5</v>
      </c>
      <c r="F4" s="22">
        <v>155</v>
      </c>
      <c r="G4" s="22">
        <v>16</v>
      </c>
      <c r="H4" s="22">
        <v>340</v>
      </c>
      <c r="I4" s="22">
        <v>36</v>
      </c>
      <c r="J4" s="22">
        <v>286</v>
      </c>
      <c r="K4" s="22">
        <v>18</v>
      </c>
      <c r="L4" s="22" t="s">
        <v>29</v>
      </c>
      <c r="M4" s="22">
        <v>400</v>
      </c>
      <c r="N4" s="22">
        <v>0.3</v>
      </c>
      <c r="O4" s="40">
        <v>23.08</v>
      </c>
      <c r="P4" s="22">
        <v>1200000</v>
      </c>
      <c r="Q4" s="72" t="s">
        <v>36</v>
      </c>
    </row>
    <row r="5" spans="1:46" ht="21.6" customHeight="1" x14ac:dyDescent="0.3">
      <c r="A5" s="43">
        <v>45293</v>
      </c>
      <c r="B5" s="17">
        <f t="shared" ref="B5:B34" si="0">C5*1000</f>
        <v>12730</v>
      </c>
      <c r="C5" s="25">
        <v>12.73</v>
      </c>
      <c r="D5" s="41">
        <v>7.55</v>
      </c>
      <c r="E5" s="41">
        <v>7.43</v>
      </c>
      <c r="F5" s="17">
        <v>165</v>
      </c>
      <c r="G5" s="17">
        <v>18</v>
      </c>
      <c r="H5" s="17">
        <v>348</v>
      </c>
      <c r="I5" s="17">
        <v>44</v>
      </c>
      <c r="J5" s="17">
        <v>290</v>
      </c>
      <c r="K5" s="17">
        <v>14</v>
      </c>
      <c r="L5" s="18" t="s">
        <v>29</v>
      </c>
      <c r="M5" s="17">
        <v>600</v>
      </c>
      <c r="N5" s="18">
        <v>0.3</v>
      </c>
      <c r="O5" s="41">
        <v>24.12</v>
      </c>
      <c r="P5" s="17">
        <v>1700000</v>
      </c>
      <c r="Q5" s="73"/>
    </row>
    <row r="6" spans="1:46" ht="21.6" customHeight="1" x14ac:dyDescent="0.3">
      <c r="A6" s="43">
        <v>45294</v>
      </c>
      <c r="B6" s="17">
        <f t="shared" si="0"/>
        <v>17500</v>
      </c>
      <c r="C6" s="25">
        <v>17.5</v>
      </c>
      <c r="D6" s="41">
        <v>7.71</v>
      </c>
      <c r="E6" s="41">
        <v>7.41</v>
      </c>
      <c r="F6" s="17">
        <v>160</v>
      </c>
      <c r="G6" s="17">
        <v>19</v>
      </c>
      <c r="H6" s="17">
        <v>344</v>
      </c>
      <c r="I6" s="17">
        <v>40</v>
      </c>
      <c r="J6" s="17">
        <v>294</v>
      </c>
      <c r="K6" s="17">
        <v>17</v>
      </c>
      <c r="L6" s="18" t="s">
        <v>29</v>
      </c>
      <c r="M6" s="17">
        <v>500</v>
      </c>
      <c r="N6" s="18">
        <v>0.3</v>
      </c>
      <c r="O6" s="41">
        <v>24.07</v>
      </c>
      <c r="P6" s="17">
        <v>1300000</v>
      </c>
      <c r="Q6" s="73"/>
    </row>
    <row r="7" spans="1:46" ht="21.6" customHeight="1" x14ac:dyDescent="0.3">
      <c r="A7" s="43">
        <v>45295</v>
      </c>
      <c r="B7" s="17">
        <f t="shared" si="0"/>
        <v>13980</v>
      </c>
      <c r="C7" s="25">
        <v>13.98</v>
      </c>
      <c r="D7" s="41">
        <v>7.79</v>
      </c>
      <c r="E7" s="41">
        <v>7.45</v>
      </c>
      <c r="F7" s="17">
        <v>155</v>
      </c>
      <c r="G7" s="17">
        <v>18</v>
      </c>
      <c r="H7" s="17">
        <v>340</v>
      </c>
      <c r="I7" s="17">
        <v>36</v>
      </c>
      <c r="J7" s="17">
        <v>285</v>
      </c>
      <c r="K7" s="17">
        <v>18</v>
      </c>
      <c r="L7" s="18" t="s">
        <v>29</v>
      </c>
      <c r="M7" s="17">
        <v>400</v>
      </c>
      <c r="N7" s="18">
        <v>0.2</v>
      </c>
      <c r="O7" s="41">
        <v>23.43</v>
      </c>
      <c r="P7" s="17">
        <v>1100000</v>
      </c>
      <c r="Q7" s="73"/>
    </row>
    <row r="8" spans="1:46" ht="21.6" customHeight="1" x14ac:dyDescent="0.3">
      <c r="A8" s="43">
        <v>45296</v>
      </c>
      <c r="B8" s="17">
        <f t="shared" si="0"/>
        <v>14380</v>
      </c>
      <c r="C8" s="25">
        <v>14.38</v>
      </c>
      <c r="D8" s="25">
        <v>7.68</v>
      </c>
      <c r="E8" s="25">
        <v>7.37</v>
      </c>
      <c r="F8" s="18">
        <v>165</v>
      </c>
      <c r="G8" s="18">
        <v>17</v>
      </c>
      <c r="H8" s="18">
        <v>348</v>
      </c>
      <c r="I8" s="18">
        <v>44</v>
      </c>
      <c r="J8" s="18">
        <v>290</v>
      </c>
      <c r="K8" s="18">
        <v>16</v>
      </c>
      <c r="L8" s="18" t="s">
        <v>29</v>
      </c>
      <c r="M8" s="17">
        <v>500</v>
      </c>
      <c r="N8" s="18">
        <v>0.2</v>
      </c>
      <c r="O8" s="41">
        <v>23.7</v>
      </c>
      <c r="P8" s="17">
        <v>1400000</v>
      </c>
      <c r="Q8" s="52"/>
    </row>
    <row r="9" spans="1:46" x14ac:dyDescent="0.3">
      <c r="A9" s="43">
        <v>45297</v>
      </c>
      <c r="B9" s="17">
        <f t="shared" si="0"/>
        <v>13630</v>
      </c>
      <c r="C9" s="25">
        <v>13.63</v>
      </c>
      <c r="D9" s="25">
        <v>7.53</v>
      </c>
      <c r="E9" s="25">
        <v>7.49</v>
      </c>
      <c r="F9" s="18">
        <v>160</v>
      </c>
      <c r="G9" s="18">
        <v>14</v>
      </c>
      <c r="H9" s="18">
        <v>340</v>
      </c>
      <c r="I9" s="18">
        <v>40</v>
      </c>
      <c r="J9" s="18">
        <v>280</v>
      </c>
      <c r="K9" s="18">
        <v>18</v>
      </c>
      <c r="L9" s="18" t="s">
        <v>29</v>
      </c>
      <c r="M9" s="17">
        <v>600</v>
      </c>
      <c r="N9" s="18">
        <v>0.3</v>
      </c>
      <c r="O9" s="41">
        <v>23.93</v>
      </c>
      <c r="P9" s="17">
        <v>1300000</v>
      </c>
      <c r="Q9" s="73" t="s">
        <v>37</v>
      </c>
    </row>
    <row r="10" spans="1:46" x14ac:dyDescent="0.3">
      <c r="A10" s="43">
        <v>45298</v>
      </c>
      <c r="B10" s="17">
        <f t="shared" si="0"/>
        <v>14160</v>
      </c>
      <c r="C10" s="25">
        <v>14.16</v>
      </c>
      <c r="D10" s="25">
        <v>7.41</v>
      </c>
      <c r="E10" s="25">
        <v>7.25</v>
      </c>
      <c r="F10" s="18">
        <v>155</v>
      </c>
      <c r="G10" s="18">
        <v>18</v>
      </c>
      <c r="H10" s="18">
        <v>336</v>
      </c>
      <c r="I10" s="18">
        <v>40</v>
      </c>
      <c r="J10" s="18">
        <v>270</v>
      </c>
      <c r="K10" s="18">
        <v>17</v>
      </c>
      <c r="L10" s="18" t="s">
        <v>29</v>
      </c>
      <c r="M10" s="17">
        <v>400</v>
      </c>
      <c r="N10" s="18">
        <v>0.2</v>
      </c>
      <c r="O10" s="41">
        <v>24.91</v>
      </c>
      <c r="P10" s="17">
        <v>1200000</v>
      </c>
      <c r="Q10" s="73"/>
    </row>
    <row r="11" spans="1:46" x14ac:dyDescent="0.3">
      <c r="A11" s="43">
        <v>45299</v>
      </c>
      <c r="B11" s="17">
        <f t="shared" si="0"/>
        <v>15330</v>
      </c>
      <c r="C11" s="25">
        <v>15.33</v>
      </c>
      <c r="D11" s="25">
        <v>7.6</v>
      </c>
      <c r="E11" s="25">
        <v>7.47</v>
      </c>
      <c r="F11" s="18">
        <v>165</v>
      </c>
      <c r="G11" s="18">
        <v>18</v>
      </c>
      <c r="H11" s="18">
        <v>340</v>
      </c>
      <c r="I11" s="18">
        <v>44</v>
      </c>
      <c r="J11" s="18">
        <v>279</v>
      </c>
      <c r="K11" s="18">
        <v>14</v>
      </c>
      <c r="L11" s="18" t="s">
        <v>29</v>
      </c>
      <c r="M11" s="17">
        <v>500</v>
      </c>
      <c r="N11" s="18">
        <v>0.3</v>
      </c>
      <c r="O11" s="41">
        <v>24.05</v>
      </c>
      <c r="P11" s="17">
        <v>1100000</v>
      </c>
      <c r="Q11" s="73"/>
    </row>
    <row r="12" spans="1:46" x14ac:dyDescent="0.3">
      <c r="A12" s="43">
        <v>45300</v>
      </c>
      <c r="B12" s="17">
        <f t="shared" si="0"/>
        <v>14740</v>
      </c>
      <c r="C12" s="25">
        <v>14.74</v>
      </c>
      <c r="D12" s="25">
        <v>7.58</v>
      </c>
      <c r="E12" s="25">
        <v>7.55</v>
      </c>
      <c r="F12" s="18">
        <v>160</v>
      </c>
      <c r="G12" s="18">
        <v>15</v>
      </c>
      <c r="H12" s="18">
        <v>348</v>
      </c>
      <c r="I12" s="18">
        <v>48</v>
      </c>
      <c r="J12" s="18">
        <v>282</v>
      </c>
      <c r="K12" s="18">
        <v>16</v>
      </c>
      <c r="L12" s="18" t="s">
        <v>29</v>
      </c>
      <c r="M12" s="17">
        <v>400</v>
      </c>
      <c r="N12" s="18">
        <v>0.2</v>
      </c>
      <c r="O12" s="41">
        <v>24.1</v>
      </c>
      <c r="P12" s="17">
        <v>1300000</v>
      </c>
      <c r="Q12" s="73"/>
    </row>
    <row r="13" spans="1:46" x14ac:dyDescent="0.3">
      <c r="A13" s="43">
        <v>45301</v>
      </c>
      <c r="B13" s="17">
        <f t="shared" si="0"/>
        <v>14190</v>
      </c>
      <c r="C13" s="25">
        <v>14.19</v>
      </c>
      <c r="D13" s="25">
        <v>7.47</v>
      </c>
      <c r="E13" s="25">
        <v>7.49</v>
      </c>
      <c r="F13" s="18">
        <v>155</v>
      </c>
      <c r="G13" s="18">
        <v>17</v>
      </c>
      <c r="H13" s="18">
        <v>340</v>
      </c>
      <c r="I13" s="18">
        <v>44</v>
      </c>
      <c r="J13" s="18">
        <v>287</v>
      </c>
      <c r="K13" s="18">
        <v>18</v>
      </c>
      <c r="L13" s="18" t="s">
        <v>29</v>
      </c>
      <c r="M13" s="17">
        <v>600</v>
      </c>
      <c r="N13" s="18">
        <v>0.3</v>
      </c>
      <c r="O13" s="41">
        <v>23.53</v>
      </c>
      <c r="P13" s="17">
        <v>1400000</v>
      </c>
      <c r="Q13" s="73"/>
    </row>
    <row r="14" spans="1:46" x14ac:dyDescent="0.3">
      <c r="A14" s="43">
        <v>45302</v>
      </c>
      <c r="B14" s="17">
        <f t="shared" si="0"/>
        <v>14630</v>
      </c>
      <c r="C14" s="25">
        <v>14.63</v>
      </c>
      <c r="D14" s="25">
        <v>7.44</v>
      </c>
      <c r="E14" s="25">
        <v>7.37</v>
      </c>
      <c r="F14" s="18">
        <v>160</v>
      </c>
      <c r="G14" s="18">
        <v>14</v>
      </c>
      <c r="H14" s="18">
        <v>344</v>
      </c>
      <c r="I14" s="18">
        <v>40</v>
      </c>
      <c r="J14" s="18">
        <v>290</v>
      </c>
      <c r="K14" s="18">
        <v>15</v>
      </c>
      <c r="L14" s="18" t="s">
        <v>29</v>
      </c>
      <c r="M14" s="17">
        <v>500</v>
      </c>
      <c r="N14" s="18">
        <v>0.2</v>
      </c>
      <c r="O14" s="41">
        <v>23.81</v>
      </c>
      <c r="P14" s="17">
        <v>1100000</v>
      </c>
      <c r="Q14" s="73"/>
    </row>
    <row r="15" spans="1:46" x14ac:dyDescent="0.3">
      <c r="A15" s="43">
        <v>45303</v>
      </c>
      <c r="B15" s="17">
        <f t="shared" si="0"/>
        <v>13850</v>
      </c>
      <c r="C15" s="25">
        <v>13.85</v>
      </c>
      <c r="D15" s="25">
        <v>7.4</v>
      </c>
      <c r="E15" s="25">
        <v>7.42</v>
      </c>
      <c r="F15" s="18">
        <v>165</v>
      </c>
      <c r="G15" s="18">
        <v>16</v>
      </c>
      <c r="H15" s="18">
        <v>348</v>
      </c>
      <c r="I15" s="18">
        <v>44</v>
      </c>
      <c r="J15" s="18">
        <v>304</v>
      </c>
      <c r="K15" s="18">
        <v>17</v>
      </c>
      <c r="L15" s="18" t="s">
        <v>29</v>
      </c>
      <c r="M15" s="17">
        <v>400</v>
      </c>
      <c r="N15" s="18">
        <v>0.3</v>
      </c>
      <c r="O15" s="41">
        <v>24.34</v>
      </c>
      <c r="P15" s="17">
        <v>1300000</v>
      </c>
      <c r="Q15" s="73"/>
    </row>
    <row r="16" spans="1:46" x14ac:dyDescent="0.3">
      <c r="A16" s="43">
        <v>45304</v>
      </c>
      <c r="B16" s="17">
        <f t="shared" si="0"/>
        <v>15180</v>
      </c>
      <c r="C16" s="25">
        <v>15.18</v>
      </c>
      <c r="D16" s="25">
        <v>7.45</v>
      </c>
      <c r="E16" s="25">
        <v>7.4</v>
      </c>
      <c r="F16" s="18">
        <v>160</v>
      </c>
      <c r="G16" s="18">
        <v>18</v>
      </c>
      <c r="H16" s="18">
        <v>340</v>
      </c>
      <c r="I16" s="18">
        <v>36</v>
      </c>
      <c r="J16" s="18">
        <v>295</v>
      </c>
      <c r="K16" s="18">
        <v>19</v>
      </c>
      <c r="L16" s="18" t="s">
        <v>29</v>
      </c>
      <c r="M16" s="18">
        <v>600</v>
      </c>
      <c r="N16" s="18">
        <v>0.2</v>
      </c>
      <c r="O16" s="41">
        <v>23.72</v>
      </c>
      <c r="P16" s="17">
        <v>1200000</v>
      </c>
      <c r="Q16" s="73"/>
    </row>
    <row r="17" spans="1:17" x14ac:dyDescent="0.3">
      <c r="A17" s="43">
        <v>45305</v>
      </c>
      <c r="B17" s="17">
        <f t="shared" si="0"/>
        <v>14130</v>
      </c>
      <c r="C17" s="25">
        <v>14.13</v>
      </c>
      <c r="D17" s="25">
        <v>7.79</v>
      </c>
      <c r="E17" s="25">
        <v>7.46</v>
      </c>
      <c r="F17" s="18">
        <v>155</v>
      </c>
      <c r="G17" s="18">
        <v>17</v>
      </c>
      <c r="H17" s="18">
        <v>336</v>
      </c>
      <c r="I17" s="18">
        <v>40</v>
      </c>
      <c r="J17" s="18">
        <v>290</v>
      </c>
      <c r="K17" s="18">
        <v>16</v>
      </c>
      <c r="L17" s="18" t="s">
        <v>29</v>
      </c>
      <c r="M17" s="18">
        <v>500</v>
      </c>
      <c r="N17" s="18">
        <v>0.3</v>
      </c>
      <c r="O17" s="41">
        <v>23.09</v>
      </c>
      <c r="P17" s="17">
        <v>1400000</v>
      </c>
      <c r="Q17" s="73"/>
    </row>
    <row r="18" spans="1:17" x14ac:dyDescent="0.3">
      <c r="A18" s="43">
        <v>45306</v>
      </c>
      <c r="B18" s="17">
        <f t="shared" si="0"/>
        <v>14480</v>
      </c>
      <c r="C18" s="25">
        <v>14.48</v>
      </c>
      <c r="D18" s="25">
        <v>7.75</v>
      </c>
      <c r="E18" s="25">
        <v>7.63</v>
      </c>
      <c r="F18" s="18">
        <v>160</v>
      </c>
      <c r="G18" s="18">
        <v>14</v>
      </c>
      <c r="H18" s="18">
        <v>340</v>
      </c>
      <c r="I18" s="18">
        <v>36</v>
      </c>
      <c r="J18" s="18">
        <v>285</v>
      </c>
      <c r="K18" s="18">
        <v>18</v>
      </c>
      <c r="L18" s="18" t="s">
        <v>29</v>
      </c>
      <c r="M18" s="18">
        <v>400</v>
      </c>
      <c r="N18" s="18">
        <v>0.3</v>
      </c>
      <c r="O18" s="41">
        <v>24.5</v>
      </c>
      <c r="P18" s="17">
        <v>1700000</v>
      </c>
      <c r="Q18" s="73"/>
    </row>
    <row r="19" spans="1:17" x14ac:dyDescent="0.3">
      <c r="A19" s="43">
        <v>45307</v>
      </c>
      <c r="B19" s="17">
        <f t="shared" si="0"/>
        <v>13210</v>
      </c>
      <c r="C19" s="25">
        <v>13.21</v>
      </c>
      <c r="D19" s="25">
        <v>7.77</v>
      </c>
      <c r="E19" s="25">
        <v>7.56</v>
      </c>
      <c r="F19" s="18">
        <v>155</v>
      </c>
      <c r="G19" s="18">
        <v>16</v>
      </c>
      <c r="H19" s="18">
        <v>332</v>
      </c>
      <c r="I19" s="18">
        <v>40</v>
      </c>
      <c r="J19" s="18">
        <v>296</v>
      </c>
      <c r="K19" s="18">
        <v>17</v>
      </c>
      <c r="L19" s="18" t="s">
        <v>29</v>
      </c>
      <c r="M19" s="18">
        <v>500</v>
      </c>
      <c r="N19" s="18">
        <v>0.2</v>
      </c>
      <c r="O19" s="41">
        <v>23.23</v>
      </c>
      <c r="P19" s="17">
        <v>1200000</v>
      </c>
      <c r="Q19" s="73"/>
    </row>
    <row r="20" spans="1:17" x14ac:dyDescent="0.3">
      <c r="A20" s="43">
        <v>45308</v>
      </c>
      <c r="B20" s="17">
        <f t="shared" si="0"/>
        <v>12970</v>
      </c>
      <c r="C20" s="25">
        <v>12.97</v>
      </c>
      <c r="D20" s="25">
        <v>7.7</v>
      </c>
      <c r="E20" s="25">
        <v>7.57</v>
      </c>
      <c r="F20" s="18">
        <v>160</v>
      </c>
      <c r="G20" s="18">
        <v>15</v>
      </c>
      <c r="H20" s="18">
        <v>336</v>
      </c>
      <c r="I20" s="18">
        <v>44</v>
      </c>
      <c r="J20" s="18">
        <v>290</v>
      </c>
      <c r="K20" s="18">
        <v>14</v>
      </c>
      <c r="L20" s="18" t="s">
        <v>29</v>
      </c>
      <c r="M20" s="18">
        <v>600</v>
      </c>
      <c r="N20" s="18">
        <v>0.3</v>
      </c>
      <c r="O20" s="41">
        <v>23.91</v>
      </c>
      <c r="P20" s="17">
        <v>1100000</v>
      </c>
      <c r="Q20" s="73"/>
    </row>
    <row r="21" spans="1:17" x14ac:dyDescent="0.3">
      <c r="A21" s="43">
        <v>45309</v>
      </c>
      <c r="B21" s="17">
        <f t="shared" si="0"/>
        <v>13430</v>
      </c>
      <c r="C21" s="25">
        <v>13.43</v>
      </c>
      <c r="D21" s="25">
        <v>7.75</v>
      </c>
      <c r="E21" s="25">
        <v>7.61</v>
      </c>
      <c r="F21" s="18">
        <v>165</v>
      </c>
      <c r="G21" s="18">
        <v>18</v>
      </c>
      <c r="H21" s="18">
        <v>328</v>
      </c>
      <c r="I21" s="18">
        <v>36</v>
      </c>
      <c r="J21" s="18">
        <v>310</v>
      </c>
      <c r="K21" s="18">
        <v>17</v>
      </c>
      <c r="L21" s="18" t="s">
        <v>29</v>
      </c>
      <c r="M21" s="18">
        <v>400</v>
      </c>
      <c r="N21" s="18">
        <v>0.3</v>
      </c>
      <c r="O21" s="41">
        <v>24.28</v>
      </c>
      <c r="P21" s="17">
        <v>1300000</v>
      </c>
      <c r="Q21" s="73"/>
    </row>
    <row r="22" spans="1:17" x14ac:dyDescent="0.3">
      <c r="A22" s="43">
        <v>45310</v>
      </c>
      <c r="B22" s="17">
        <f t="shared" si="0"/>
        <v>13110</v>
      </c>
      <c r="C22" s="25">
        <v>13.11</v>
      </c>
      <c r="D22" s="25">
        <v>7.73</v>
      </c>
      <c r="E22" s="25">
        <v>7.61</v>
      </c>
      <c r="F22" s="18">
        <v>160</v>
      </c>
      <c r="G22" s="18">
        <v>17</v>
      </c>
      <c r="H22" s="18">
        <v>340</v>
      </c>
      <c r="I22" s="18">
        <v>44</v>
      </c>
      <c r="J22" s="18">
        <v>296</v>
      </c>
      <c r="K22" s="18">
        <v>18</v>
      </c>
      <c r="L22" s="18" t="s">
        <v>29</v>
      </c>
      <c r="M22" s="18">
        <v>500</v>
      </c>
      <c r="N22" s="18">
        <v>0.2</v>
      </c>
      <c r="O22" s="41">
        <v>24.05</v>
      </c>
      <c r="P22" s="17">
        <v>1200000</v>
      </c>
      <c r="Q22" s="73"/>
    </row>
    <row r="23" spans="1:17" x14ac:dyDescent="0.3">
      <c r="A23" s="43">
        <v>45311</v>
      </c>
      <c r="B23" s="17">
        <f t="shared" si="0"/>
        <v>13240</v>
      </c>
      <c r="C23" s="25">
        <v>13.24</v>
      </c>
      <c r="D23" s="25">
        <v>7.79</v>
      </c>
      <c r="E23" s="25">
        <v>7.59</v>
      </c>
      <c r="F23" s="18">
        <v>165</v>
      </c>
      <c r="G23" s="18">
        <v>15</v>
      </c>
      <c r="H23" s="18">
        <v>336</v>
      </c>
      <c r="I23" s="18">
        <v>40</v>
      </c>
      <c r="J23" s="18">
        <v>287</v>
      </c>
      <c r="K23" s="18">
        <v>17</v>
      </c>
      <c r="L23" s="18" t="s">
        <v>29</v>
      </c>
      <c r="M23" s="18">
        <v>700</v>
      </c>
      <c r="N23" s="18">
        <v>0.3</v>
      </c>
      <c r="O23" s="41">
        <v>23.59</v>
      </c>
      <c r="P23" s="17">
        <v>1400000</v>
      </c>
      <c r="Q23" s="73"/>
    </row>
    <row r="24" spans="1:17" x14ac:dyDescent="0.3">
      <c r="A24" s="43">
        <v>45312</v>
      </c>
      <c r="B24" s="17">
        <f t="shared" si="0"/>
        <v>13470</v>
      </c>
      <c r="C24" s="25">
        <v>13.47</v>
      </c>
      <c r="D24" s="25">
        <v>7.74</v>
      </c>
      <c r="E24" s="25">
        <v>7.64</v>
      </c>
      <c r="F24" s="18">
        <v>160</v>
      </c>
      <c r="G24" s="18">
        <v>16</v>
      </c>
      <c r="H24" s="18">
        <v>332</v>
      </c>
      <c r="I24" s="18">
        <v>36</v>
      </c>
      <c r="J24" s="18">
        <v>290</v>
      </c>
      <c r="K24" s="18">
        <v>18</v>
      </c>
      <c r="L24" s="18" t="s">
        <v>29</v>
      </c>
      <c r="M24" s="18">
        <v>400</v>
      </c>
      <c r="N24" s="18">
        <v>0.3</v>
      </c>
      <c r="O24" s="41">
        <v>23.92</v>
      </c>
      <c r="P24" s="17">
        <v>1300000</v>
      </c>
      <c r="Q24" s="73"/>
    </row>
    <row r="25" spans="1:17" x14ac:dyDescent="0.3">
      <c r="A25" s="43">
        <v>45313</v>
      </c>
      <c r="B25" s="17">
        <f t="shared" si="0"/>
        <v>13850</v>
      </c>
      <c r="C25" s="25">
        <v>13.85</v>
      </c>
      <c r="D25" s="25">
        <v>7.7</v>
      </c>
      <c r="E25" s="25">
        <v>7.68</v>
      </c>
      <c r="F25" s="18">
        <v>155</v>
      </c>
      <c r="G25" s="18">
        <v>18</v>
      </c>
      <c r="H25" s="18">
        <v>328</v>
      </c>
      <c r="I25" s="18">
        <v>32</v>
      </c>
      <c r="J25" s="18">
        <v>302</v>
      </c>
      <c r="K25" s="18">
        <v>20</v>
      </c>
      <c r="L25" s="18" t="s">
        <v>29</v>
      </c>
      <c r="M25" s="18">
        <v>500</v>
      </c>
      <c r="N25" s="18">
        <v>0.2</v>
      </c>
      <c r="O25" s="41">
        <v>24.3</v>
      </c>
      <c r="P25" s="17">
        <v>1100000</v>
      </c>
      <c r="Q25" s="73"/>
    </row>
    <row r="26" spans="1:17" x14ac:dyDescent="0.3">
      <c r="A26" s="43">
        <v>45314</v>
      </c>
      <c r="B26" s="17">
        <f t="shared" si="0"/>
        <v>14530</v>
      </c>
      <c r="C26" s="25">
        <v>14.53</v>
      </c>
      <c r="D26" s="25">
        <v>7.61</v>
      </c>
      <c r="E26" s="25">
        <v>7.49</v>
      </c>
      <c r="F26" s="18">
        <v>160</v>
      </c>
      <c r="G26" s="18">
        <v>15</v>
      </c>
      <c r="H26" s="18">
        <v>336</v>
      </c>
      <c r="I26" s="18">
        <v>40</v>
      </c>
      <c r="J26" s="18">
        <v>295</v>
      </c>
      <c r="K26" s="18">
        <v>16</v>
      </c>
      <c r="L26" s="18" t="s">
        <v>29</v>
      </c>
      <c r="M26" s="18">
        <v>600</v>
      </c>
      <c r="N26" s="18">
        <v>0.2</v>
      </c>
      <c r="O26" s="41">
        <v>23.82</v>
      </c>
      <c r="P26" s="17">
        <v>1200000</v>
      </c>
      <c r="Q26" s="73"/>
    </row>
    <row r="27" spans="1:17" x14ac:dyDescent="0.3">
      <c r="A27" s="43">
        <v>45315</v>
      </c>
      <c r="B27" s="17">
        <f t="shared" si="0"/>
        <v>14680</v>
      </c>
      <c r="C27" s="25">
        <v>14.68</v>
      </c>
      <c r="D27" s="25">
        <v>7.77</v>
      </c>
      <c r="E27" s="25">
        <v>7.55</v>
      </c>
      <c r="F27" s="18">
        <v>155</v>
      </c>
      <c r="G27" s="18">
        <v>19</v>
      </c>
      <c r="H27" s="18">
        <v>328</v>
      </c>
      <c r="I27" s="18">
        <v>36</v>
      </c>
      <c r="J27" s="18">
        <v>308</v>
      </c>
      <c r="K27" s="18">
        <v>18</v>
      </c>
      <c r="L27" s="18" t="s">
        <v>29</v>
      </c>
      <c r="M27" s="18">
        <v>400</v>
      </c>
      <c r="N27" s="18">
        <v>0.3</v>
      </c>
      <c r="O27" s="41">
        <v>24.11</v>
      </c>
      <c r="P27" s="17">
        <v>1300000</v>
      </c>
      <c r="Q27" s="73"/>
    </row>
    <row r="28" spans="1:17" x14ac:dyDescent="0.3">
      <c r="A28" s="43">
        <v>45316</v>
      </c>
      <c r="B28" s="17">
        <f t="shared" si="0"/>
        <v>14380</v>
      </c>
      <c r="C28" s="25">
        <v>14.38</v>
      </c>
      <c r="D28" s="25">
        <v>7.81</v>
      </c>
      <c r="E28" s="25">
        <v>7.59</v>
      </c>
      <c r="F28" s="18">
        <v>160</v>
      </c>
      <c r="G28" s="18">
        <v>16</v>
      </c>
      <c r="H28" s="18">
        <v>296</v>
      </c>
      <c r="I28" s="18">
        <v>40</v>
      </c>
      <c r="J28" s="18">
        <v>284</v>
      </c>
      <c r="K28" s="18">
        <v>15</v>
      </c>
      <c r="L28" s="18" t="s">
        <v>29</v>
      </c>
      <c r="M28" s="18">
        <v>500</v>
      </c>
      <c r="N28" s="18">
        <v>0.3</v>
      </c>
      <c r="O28" s="41">
        <v>24.52</v>
      </c>
      <c r="P28" s="17">
        <v>1300000</v>
      </c>
      <c r="Q28" s="73"/>
    </row>
    <row r="29" spans="1:17" x14ac:dyDescent="0.3">
      <c r="A29" s="43">
        <v>45317</v>
      </c>
      <c r="B29" s="17">
        <f t="shared" si="0"/>
        <v>14500</v>
      </c>
      <c r="C29" s="25">
        <v>14.5</v>
      </c>
      <c r="D29" s="25">
        <v>7.75</v>
      </c>
      <c r="E29" s="25">
        <v>7.57</v>
      </c>
      <c r="F29" s="18">
        <v>155</v>
      </c>
      <c r="G29" s="18">
        <v>18</v>
      </c>
      <c r="H29" s="18">
        <v>332</v>
      </c>
      <c r="I29" s="18">
        <v>40</v>
      </c>
      <c r="J29" s="18">
        <v>290</v>
      </c>
      <c r="K29" s="18">
        <v>18</v>
      </c>
      <c r="L29" s="18" t="s">
        <v>29</v>
      </c>
      <c r="M29" s="18">
        <v>400</v>
      </c>
      <c r="N29" s="18">
        <v>0.3</v>
      </c>
      <c r="O29" s="41">
        <v>23.95</v>
      </c>
      <c r="P29" s="17">
        <v>1400000</v>
      </c>
      <c r="Q29" s="73"/>
    </row>
    <row r="30" spans="1:17" x14ac:dyDescent="0.3">
      <c r="A30" s="43">
        <v>45318</v>
      </c>
      <c r="B30" s="18">
        <f t="shared" si="0"/>
        <v>13910</v>
      </c>
      <c r="C30" s="25">
        <v>13.91</v>
      </c>
      <c r="D30" s="25">
        <v>7.78</v>
      </c>
      <c r="E30" s="25">
        <v>7.55</v>
      </c>
      <c r="F30" s="18">
        <v>160</v>
      </c>
      <c r="G30" s="18">
        <v>16</v>
      </c>
      <c r="H30" s="18">
        <v>336</v>
      </c>
      <c r="I30" s="18">
        <v>36</v>
      </c>
      <c r="J30" s="18">
        <v>297</v>
      </c>
      <c r="K30" s="18">
        <v>17</v>
      </c>
      <c r="L30" s="18" t="s">
        <v>29</v>
      </c>
      <c r="M30" s="18">
        <v>600</v>
      </c>
      <c r="N30" s="18">
        <v>0.2</v>
      </c>
      <c r="O30" s="41">
        <v>23.26</v>
      </c>
      <c r="P30" s="17">
        <v>1100000</v>
      </c>
      <c r="Q30" s="73"/>
    </row>
    <row r="31" spans="1:17" x14ac:dyDescent="0.3">
      <c r="A31" s="43">
        <v>45319</v>
      </c>
      <c r="B31" s="18">
        <f t="shared" si="0"/>
        <v>14300</v>
      </c>
      <c r="C31" s="25">
        <v>14.3</v>
      </c>
      <c r="D31" s="25">
        <v>7.76</v>
      </c>
      <c r="E31" s="25">
        <v>7.58</v>
      </c>
      <c r="F31" s="18">
        <v>165</v>
      </c>
      <c r="G31" s="18">
        <v>17</v>
      </c>
      <c r="H31" s="18">
        <v>332</v>
      </c>
      <c r="I31" s="18">
        <v>44</v>
      </c>
      <c r="J31" s="18">
        <v>307</v>
      </c>
      <c r="K31" s="18">
        <v>18</v>
      </c>
      <c r="L31" s="18" t="s">
        <v>29</v>
      </c>
      <c r="M31" s="18">
        <v>500</v>
      </c>
      <c r="N31" s="18">
        <v>0.2</v>
      </c>
      <c r="O31" s="41">
        <v>23.56</v>
      </c>
      <c r="P31" s="17">
        <v>1300000</v>
      </c>
      <c r="Q31" s="73"/>
    </row>
    <row r="32" spans="1:17" x14ac:dyDescent="0.3">
      <c r="A32" s="43">
        <v>45320</v>
      </c>
      <c r="B32" s="18">
        <f t="shared" si="0"/>
        <v>15170</v>
      </c>
      <c r="C32" s="25">
        <v>15.17</v>
      </c>
      <c r="D32" s="25">
        <v>7.8</v>
      </c>
      <c r="E32" s="25">
        <v>7.6</v>
      </c>
      <c r="F32" s="18">
        <v>160</v>
      </c>
      <c r="G32" s="18">
        <v>15</v>
      </c>
      <c r="H32" s="18">
        <v>340</v>
      </c>
      <c r="I32" s="18">
        <v>48</v>
      </c>
      <c r="J32" s="18">
        <v>290</v>
      </c>
      <c r="K32" s="18">
        <v>17</v>
      </c>
      <c r="L32" s="18" t="s">
        <v>29</v>
      </c>
      <c r="M32" s="18">
        <v>400</v>
      </c>
      <c r="N32" s="18">
        <v>0.3</v>
      </c>
      <c r="O32" s="41">
        <v>24.36</v>
      </c>
      <c r="P32" s="17">
        <v>1400000</v>
      </c>
      <c r="Q32" s="73"/>
    </row>
    <row r="33" spans="1:17" x14ac:dyDescent="0.3">
      <c r="A33" s="43">
        <v>45321</v>
      </c>
      <c r="B33" s="18">
        <f t="shared" si="0"/>
        <v>15660</v>
      </c>
      <c r="C33" s="25">
        <v>15.66</v>
      </c>
      <c r="D33" s="25">
        <v>7.77</v>
      </c>
      <c r="E33" s="25">
        <v>7.56</v>
      </c>
      <c r="F33" s="18">
        <v>155</v>
      </c>
      <c r="G33" s="18">
        <v>18</v>
      </c>
      <c r="H33" s="18">
        <v>336</v>
      </c>
      <c r="I33" s="18">
        <v>40</v>
      </c>
      <c r="J33" s="18">
        <v>306</v>
      </c>
      <c r="K33" s="18">
        <v>19</v>
      </c>
      <c r="L33" s="18" t="s">
        <v>29</v>
      </c>
      <c r="M33" s="18">
        <v>500</v>
      </c>
      <c r="N33" s="18">
        <v>0.3</v>
      </c>
      <c r="O33" s="41">
        <v>23.81</v>
      </c>
      <c r="P33" s="17">
        <v>1100000</v>
      </c>
      <c r="Q33" s="73"/>
    </row>
    <row r="34" spans="1:17" ht="15" thickBot="1" x14ac:dyDescent="0.35">
      <c r="A34" s="45">
        <v>45322</v>
      </c>
      <c r="B34" s="32">
        <f t="shared" si="0"/>
        <v>14910</v>
      </c>
      <c r="C34" s="42">
        <v>14.91</v>
      </c>
      <c r="D34" s="42">
        <v>7.85</v>
      </c>
      <c r="E34" s="42">
        <v>7.58</v>
      </c>
      <c r="F34" s="32">
        <v>160</v>
      </c>
      <c r="G34" s="32">
        <v>17</v>
      </c>
      <c r="H34" s="32">
        <v>328</v>
      </c>
      <c r="I34" s="32">
        <v>36</v>
      </c>
      <c r="J34" s="32">
        <v>310</v>
      </c>
      <c r="K34" s="32">
        <v>18</v>
      </c>
      <c r="L34" s="32" t="s">
        <v>29</v>
      </c>
      <c r="M34" s="32">
        <v>400</v>
      </c>
      <c r="N34" s="32">
        <v>0.2</v>
      </c>
      <c r="O34" s="48">
        <v>24.05</v>
      </c>
      <c r="P34" s="26">
        <v>1300000</v>
      </c>
      <c r="Q34" s="73"/>
    </row>
    <row r="35" spans="1:17" ht="15" thickBot="1" x14ac:dyDescent="0.35">
      <c r="A35" s="34" t="s">
        <v>24</v>
      </c>
      <c r="B35" s="35">
        <f>AVERAGE(B4:B34)</f>
        <v>14263.548387096775</v>
      </c>
      <c r="C35" s="35">
        <f t="shared" ref="C35:P35" si="1">AVERAGE(C4:C34)</f>
        <v>14.263548387096778</v>
      </c>
      <c r="D35" s="35">
        <f t="shared" si="1"/>
        <v>7.6716129032258076</v>
      </c>
      <c r="E35" s="35">
        <f t="shared" si="1"/>
        <v>7.5167741935483896</v>
      </c>
      <c r="F35" s="35">
        <f t="shared" si="1"/>
        <v>159.51612903225808</v>
      </c>
      <c r="G35" s="35">
        <f t="shared" si="1"/>
        <v>16.612903225806452</v>
      </c>
      <c r="H35" s="35">
        <f t="shared" si="1"/>
        <v>336.38709677419354</v>
      </c>
      <c r="I35" s="35">
        <f t="shared" si="1"/>
        <v>40.12903225806452</v>
      </c>
      <c r="J35" s="35">
        <f t="shared" si="1"/>
        <v>292.41935483870969</v>
      </c>
      <c r="K35" s="35">
        <f t="shared" si="1"/>
        <v>17.032258064516128</v>
      </c>
      <c r="L35" s="35"/>
      <c r="M35" s="49">
        <f t="shared" si="1"/>
        <v>490.32258064516128</v>
      </c>
      <c r="N35" s="35">
        <f t="shared" si="1"/>
        <v>0.25806451612903225</v>
      </c>
      <c r="O35" s="35">
        <f t="shared" si="1"/>
        <v>23.906451612903222</v>
      </c>
      <c r="P35" s="35">
        <f t="shared" si="1"/>
        <v>1280645.1612903227</v>
      </c>
      <c r="Q35" s="19"/>
    </row>
    <row r="36" spans="1:17" x14ac:dyDescent="0.3">
      <c r="C36" s="46">
        <f>SUM(C4:C34)</f>
        <v>442.17000000000013</v>
      </c>
    </row>
    <row r="41" spans="1:17" ht="40.799999999999997" customHeight="1" x14ac:dyDescent="0.3">
      <c r="A41" s="51" t="s">
        <v>25</v>
      </c>
      <c r="B41" s="51"/>
      <c r="C41" s="50" t="s">
        <v>26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15"/>
    </row>
    <row r="43" spans="1:17" x14ac:dyDescent="0.3">
      <c r="A43" s="13" t="s">
        <v>27</v>
      </c>
      <c r="B43" s="14">
        <f>MIN(B4:B34)</f>
        <v>12730</v>
      </c>
      <c r="C43" s="14">
        <f t="shared" ref="C43:P43" si="2">MIN(C4:C34)</f>
        <v>12.73</v>
      </c>
      <c r="D43" s="14">
        <f t="shared" si="2"/>
        <v>7.4</v>
      </c>
      <c r="E43" s="14">
        <f t="shared" si="2"/>
        <v>7.25</v>
      </c>
      <c r="F43" s="14">
        <f t="shared" si="2"/>
        <v>155</v>
      </c>
      <c r="G43" s="14">
        <f t="shared" si="2"/>
        <v>14</v>
      </c>
      <c r="H43" s="14">
        <f t="shared" si="2"/>
        <v>296</v>
      </c>
      <c r="I43" s="14">
        <f t="shared" si="2"/>
        <v>32</v>
      </c>
      <c r="J43" s="14">
        <f t="shared" si="2"/>
        <v>270</v>
      </c>
      <c r="K43" s="14">
        <f t="shared" si="2"/>
        <v>14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23.08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17500</v>
      </c>
      <c r="C45" s="14">
        <f t="shared" ref="C45:P45" si="3">MAX(C4:C34)</f>
        <v>17.5</v>
      </c>
      <c r="D45" s="14">
        <f t="shared" si="3"/>
        <v>7.85</v>
      </c>
      <c r="E45" s="14">
        <f t="shared" si="3"/>
        <v>7.68</v>
      </c>
      <c r="F45" s="14">
        <f t="shared" si="3"/>
        <v>165</v>
      </c>
      <c r="G45" s="14">
        <f t="shared" si="3"/>
        <v>19</v>
      </c>
      <c r="H45" s="14">
        <f t="shared" si="3"/>
        <v>348</v>
      </c>
      <c r="I45" s="14">
        <f t="shared" si="3"/>
        <v>48</v>
      </c>
      <c r="J45" s="14">
        <f t="shared" si="3"/>
        <v>310</v>
      </c>
      <c r="K45" s="14">
        <f t="shared" si="3"/>
        <v>20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24.91</v>
      </c>
      <c r="P45" s="14">
        <f t="shared" si="3"/>
        <v>1700000</v>
      </c>
      <c r="Q45" s="14"/>
    </row>
  </sheetData>
  <mergeCells count="14"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8"/>
    <mergeCell ref="Q9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Naini-2</vt:lpstr>
      <vt:lpstr>Phaphamau</vt:lpstr>
      <vt:lpstr>Jhunsi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2024-08-03T07:34:31Z</dcterms:modified>
</cp:coreProperties>
</file>