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A228C839-B8AE-4500-9229-1A8DF7CC1DC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2" sheetId="7" r:id="rId1"/>
    <sheet name="Phaphamau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8" l="1"/>
  <c r="C36" i="7"/>
  <c r="B5" i="8" l="1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4" i="8"/>
  <c r="P45" i="8" l="1"/>
  <c r="O45" i="8"/>
  <c r="N45" i="8"/>
  <c r="M45" i="8"/>
  <c r="K45" i="8"/>
  <c r="J45" i="8"/>
  <c r="I45" i="8"/>
  <c r="H45" i="8"/>
  <c r="G45" i="8"/>
  <c r="F45" i="8"/>
  <c r="E45" i="8"/>
  <c r="D45" i="8"/>
  <c r="C45" i="8"/>
  <c r="B45" i="8"/>
  <c r="P43" i="8"/>
  <c r="O43" i="8"/>
  <c r="N43" i="8"/>
  <c r="M43" i="8"/>
  <c r="K43" i="8"/>
  <c r="J43" i="8"/>
  <c r="I43" i="8"/>
  <c r="H43" i="8"/>
  <c r="G43" i="8"/>
  <c r="F43" i="8"/>
  <c r="E43" i="8"/>
  <c r="D43" i="8"/>
  <c r="C43" i="8"/>
  <c r="B43" i="8"/>
  <c r="P35" i="8"/>
  <c r="O35" i="8"/>
  <c r="N35" i="8"/>
  <c r="M35" i="8"/>
  <c r="K35" i="8"/>
  <c r="J35" i="8"/>
  <c r="I35" i="8"/>
  <c r="H35" i="8"/>
  <c r="G35" i="8"/>
  <c r="F35" i="8"/>
  <c r="E35" i="8"/>
  <c r="D35" i="8"/>
  <c r="C35" i="8"/>
  <c r="B35" i="8"/>
  <c r="P45" i="7"/>
  <c r="O45" i="7"/>
  <c r="N45" i="7"/>
  <c r="M45" i="7"/>
  <c r="K45" i="7"/>
  <c r="J45" i="7"/>
  <c r="I45" i="7"/>
  <c r="H45" i="7"/>
  <c r="G45" i="7"/>
  <c r="F45" i="7"/>
  <c r="E45" i="7"/>
  <c r="D45" i="7"/>
  <c r="C45" i="7"/>
  <c r="B45" i="7"/>
  <c r="P43" i="7"/>
  <c r="O43" i="7"/>
  <c r="N43" i="7"/>
  <c r="M43" i="7"/>
  <c r="K43" i="7"/>
  <c r="J43" i="7"/>
  <c r="I43" i="7"/>
  <c r="H43" i="7"/>
  <c r="G43" i="7"/>
  <c r="F43" i="7"/>
  <c r="E43" i="7"/>
  <c r="D43" i="7"/>
  <c r="C43" i="7"/>
  <c r="B43" i="7"/>
  <c r="P35" i="7"/>
  <c r="O35" i="7"/>
  <c r="N35" i="7"/>
  <c r="M35" i="7"/>
  <c r="K35" i="7"/>
  <c r="J35" i="7"/>
  <c r="I35" i="7"/>
  <c r="H35" i="7"/>
  <c r="G35" i="7"/>
  <c r="F35" i="7"/>
  <c r="E35" i="7"/>
  <c r="D35" i="7"/>
  <c r="C35" i="7"/>
  <c r="B35" i="7"/>
</calcChain>
</file>

<file path=xl/sharedStrings.xml><?xml version="1.0" encoding="utf-8"?>
<sst xmlns="http://schemas.openxmlformats.org/spreadsheetml/2006/main" count="127" uniqueCount="35">
  <si>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</si>
  <si>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</si>
  <si>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</si>
  <si>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</si>
  <si>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</si>
  <si>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</si>
  <si>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</si>
  <si>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</si>
  <si>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</si>
  <si>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</si>
  <si>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</si>
  <si>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</si>
  <si>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</si>
  <si>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</si>
  <si>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</si>
  <si>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</si>
  <si>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</si>
  <si>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</si>
  <si>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</si>
  <si>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</si>
  <si>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</si>
  <si>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Final
pH (Design- 6.5 to 9.0)</t>
  </si>
  <si>
    <t>Final
BOD (Design - &lt;20 mg/l)</t>
  </si>
  <si>
    <t>Final TSS (Design  - &lt;30 mg/l)</t>
  </si>
  <si>
    <t>Daily Feed Quantity  
MLD
(Design-
25 MLD)</t>
  </si>
  <si>
    <t>Daily Feed Quantity  
MLD
(Design-
10 MLD)</t>
  </si>
  <si>
    <t>Average</t>
  </si>
  <si>
    <t>Source:</t>
  </si>
  <si>
    <t>Logbook of Labarotory at Sewage Treament Plant</t>
  </si>
  <si>
    <t>Min</t>
  </si>
  <si>
    <t>Max</t>
  </si>
  <si>
    <t>NA</t>
  </si>
  <si>
    <t>Naini-2 STP, 42 MLD STP at Prayagraj
 INLET FLOW &amp; QUALITY REPORT</t>
  </si>
  <si>
    <t>Phaphamau STP, 14 MLD STP at Prayagraj
 INLET FLOW &amp; QUALITY REPORT</t>
  </si>
  <si>
    <t>Due to breakage of retaining wall at I&amp;D of Basna Nalla SPS, raw sewage received at Phaphamau STP is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</si>
</sst>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14" fillId="0" borderId="17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19" xfId="0" applyNumberFormat="1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15" fillId="0" borderId="18" xfId="0" applyFont="1" applyBorder="1" applyAlignment="1">
      <alignment horizontal="center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7" borderId="21" xfId="0" applyFont="1" applyFill="1" applyBorder="1" applyAlignment="1">
      <alignment horizontal="center" vertical="center" wrapText="1"/>
    </xf>
    <xf numFmtId="0" fontId="8" fillId="7" borderId="22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5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2" fontId="0" fillId="0" borderId="16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right" vertical="top" indent="1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8" fillId="7" borderId="24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15" fontId="12" fillId="0" borderId="26" xfId="0" applyNumberFormat="1" applyFont="1" applyBorder="1" applyAlignment="1">
      <alignment horizontal="center" vertical="center" wrapText="1"/>
    </xf>
    <xf numFmtId="15" fontId="12" fillId="0" borderId="27" xfId="0" applyNumberFormat="1" applyFont="1" applyBorder="1" applyAlignment="1">
      <alignment horizontal="center" vertical="center" wrapText="1"/>
    </xf>
    <xf numFmtId="2" fontId="12" fillId="0" borderId="19" xfId="0" applyNumberFormat="1" applyFont="1" applyBorder="1" applyAlignment="1">
      <alignment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17" fillId="0" borderId="1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2" fontId="12" fillId="0" borderId="5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3" fillId="11" borderId="9" xfId="0" applyFont="1" applyFill="1" applyBorder="1" applyAlignment="1">
      <alignment horizontal="center" vertical="center" wrapText="1"/>
    </xf>
    <xf numFmtId="0" fontId="2" fillId="0" borderId="20" xfId="0" applyFont="1" applyBorder="1"/>
    <xf numFmtId="2" fontId="12" fillId="0" borderId="29" xfId="0" applyNumberFormat="1" applyFont="1" applyBorder="1" applyAlignment="1">
      <alignment horizontal="left" vertical="center" wrapText="1"/>
    </xf>
    <xf numFmtId="2" fontId="12" fillId="0" borderId="30" xfId="0" applyNumberFormat="1" applyFont="1" applyBorder="1" applyAlignment="1">
      <alignment horizontal="left" vertical="center" wrapText="1"/>
    </xf>
    <xf numFmtId="2" fontId="12" fillId="0" borderId="1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FA95C5EC-6048-40E3-9B90-1A2818C8A11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184150</xdr:colOff>
      <xdr:row>0</xdr:row>
      <xdr:rowOff>0</xdr:rowOff>
    </xdr:from>
    <xdr:to>
      <xdr:col>16</xdr:col>
      <xdr:colOff>1474004</xdr:colOff>
      <xdr:row>0</xdr:row>
      <xdr:rowOff>796085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14A5F90-4985-4C1A-A635-6A6E9CEA8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63050" y="0"/>
          <a:ext cx="2026454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68581</xdr:colOff>
      <xdr:row>0</xdr:row>
      <xdr:rowOff>78104</xdr:rowOff>
    </xdr:from>
    <xdr:ext cx="849630" cy="737235"/>
    <xdr:pic>
      <xdr:nvPicPr>
        <xdr:cNvPr id="4" name="image1.jpg">
          <a:extLst>
            <a:ext uri="{FF2B5EF4-FFF2-40B4-BE49-F238E27FC236}">
              <a16:creationId xmlns:a16="http://schemas.microsoft.com/office/drawing/2014/main" id="{265A07E3-4579-4CD9-8599-776F3F1D8934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581" y="78104"/>
          <a:ext cx="849630" cy="73723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190500</xdr:colOff>
      <xdr:row>0</xdr:row>
      <xdr:rowOff>38100</xdr:rowOff>
    </xdr:from>
    <xdr:to>
      <xdr:col>16</xdr:col>
      <xdr:colOff>1474004</xdr:colOff>
      <xdr:row>0</xdr:row>
      <xdr:rowOff>834185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725D22B-85DC-4442-8504-E8C2736F9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98000" y="38100"/>
          <a:ext cx="2026454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92EE4-4696-4301-BF86-C1EA47D94067}">
  <sheetPr>
    <tabColor rgb="FF92D050"/>
  </sheetPr>
  <dimension ref="A1:AT45"/>
  <sheetViews>
    <sheetView workbookViewId="0">
      <selection activeCell="C36" sqref="C36"/>
    </sheetView>
  </sheetViews>
  <sheetFormatPr defaultRowHeight="14.4" x14ac:dyDescent="0.3"/>
  <cols>
    <col min="1" max="1" width="10.218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5546875" customWidth="1"/>
    <col min="17" max="17" width="22.33203125" customWidth="1"/>
  </cols>
  <sheetData>
    <row r="1" spans="1:46" ht="69.75" customHeight="1" thickBot="1" x14ac:dyDescent="0.6">
      <c r="A1" s="51" t="s">
        <v>32</v>
      </c>
      <c r="B1" s="52"/>
      <c r="C1" s="52"/>
      <c r="D1" s="52"/>
      <c r="E1" s="52"/>
      <c r="F1" s="52"/>
      <c r="G1" s="52"/>
      <c r="H1" s="53"/>
      <c r="I1" s="53"/>
      <c r="J1" s="52"/>
      <c r="K1" s="52"/>
      <c r="L1" s="52"/>
      <c r="M1" s="52"/>
      <c r="N1" s="52"/>
      <c r="O1" s="52"/>
      <c r="P1" s="52"/>
      <c r="Q1" s="5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5" t="s">
        <v>0</v>
      </c>
      <c r="B2" s="56" t="s">
        <v>24</v>
      </c>
      <c r="C2" s="57"/>
      <c r="D2" s="42" t="s">
        <v>1</v>
      </c>
      <c r="E2" s="43"/>
      <c r="F2" s="44" t="s">
        <v>2</v>
      </c>
      <c r="G2" s="45"/>
      <c r="H2" s="46" t="s">
        <v>3</v>
      </c>
      <c r="I2" s="47"/>
      <c r="J2" s="48" t="s">
        <v>4</v>
      </c>
      <c r="K2" s="45"/>
      <c r="L2" s="49" t="s">
        <v>5</v>
      </c>
      <c r="M2" s="45"/>
      <c r="N2" s="2" t="s">
        <v>6</v>
      </c>
      <c r="O2" s="49" t="s">
        <v>7</v>
      </c>
      <c r="P2" s="50"/>
      <c r="Q2" s="5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9"/>
      <c r="B3" s="12" t="s">
        <v>9</v>
      </c>
      <c r="C3" s="13" t="s">
        <v>10</v>
      </c>
      <c r="D3" s="14" t="s">
        <v>11</v>
      </c>
      <c r="E3" s="14" t="s">
        <v>21</v>
      </c>
      <c r="F3" s="15" t="s">
        <v>12</v>
      </c>
      <c r="G3" s="16" t="s">
        <v>22</v>
      </c>
      <c r="H3" s="17" t="s">
        <v>13</v>
      </c>
      <c r="I3" s="17" t="s">
        <v>14</v>
      </c>
      <c r="J3" s="18" t="s">
        <v>15</v>
      </c>
      <c r="K3" s="18" t="s">
        <v>23</v>
      </c>
      <c r="L3" s="19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5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2">
        <v>45108</v>
      </c>
      <c r="B4" s="22">
        <v>36860</v>
      </c>
      <c r="C4" s="28">
        <v>36.86</v>
      </c>
      <c r="D4" s="28">
        <v>7.34</v>
      </c>
      <c r="E4" s="28">
        <v>7.54</v>
      </c>
      <c r="F4" s="22">
        <v>160</v>
      </c>
      <c r="G4" s="22">
        <v>22</v>
      </c>
      <c r="H4" s="22">
        <v>320</v>
      </c>
      <c r="I4" s="22">
        <v>44</v>
      </c>
      <c r="J4" s="22">
        <v>269</v>
      </c>
      <c r="K4" s="22">
        <v>27</v>
      </c>
      <c r="L4" s="22" t="s">
        <v>31</v>
      </c>
      <c r="M4" s="22">
        <v>600</v>
      </c>
      <c r="N4" s="22">
        <v>0.2</v>
      </c>
      <c r="O4" s="28">
        <v>24.5</v>
      </c>
      <c r="P4" s="22">
        <v>1700000</v>
      </c>
      <c r="Q4" s="25"/>
    </row>
    <row r="5" spans="1:46" x14ac:dyDescent="0.3">
      <c r="A5" s="33">
        <v>45109</v>
      </c>
      <c r="B5" s="10">
        <v>39020</v>
      </c>
      <c r="C5" s="24">
        <v>39.020000000000003</v>
      </c>
      <c r="D5" s="24">
        <v>7.3</v>
      </c>
      <c r="E5" s="24">
        <v>7.78</v>
      </c>
      <c r="F5" s="9">
        <v>155</v>
      </c>
      <c r="G5" s="9">
        <v>20</v>
      </c>
      <c r="H5" s="9">
        <v>312</v>
      </c>
      <c r="I5" s="9">
        <v>32</v>
      </c>
      <c r="J5" s="9">
        <v>271</v>
      </c>
      <c r="K5" s="9">
        <v>23</v>
      </c>
      <c r="L5" s="9" t="s">
        <v>31</v>
      </c>
      <c r="M5" s="9">
        <v>500</v>
      </c>
      <c r="N5" s="9">
        <v>0.3</v>
      </c>
      <c r="O5" s="24">
        <v>25.8</v>
      </c>
      <c r="P5" s="9">
        <v>1200000</v>
      </c>
      <c r="Q5" s="8"/>
    </row>
    <row r="6" spans="1:46" x14ac:dyDescent="0.3">
      <c r="A6" s="33">
        <v>45110</v>
      </c>
      <c r="B6" s="10">
        <v>44030</v>
      </c>
      <c r="C6" s="24">
        <v>44.03</v>
      </c>
      <c r="D6" s="24">
        <v>7.33</v>
      </c>
      <c r="E6" s="24">
        <v>7.59</v>
      </c>
      <c r="F6" s="9">
        <v>160</v>
      </c>
      <c r="G6" s="9">
        <v>15</v>
      </c>
      <c r="H6" s="9">
        <v>316</v>
      </c>
      <c r="I6" s="9">
        <v>40</v>
      </c>
      <c r="J6" s="9">
        <v>267</v>
      </c>
      <c r="K6" s="9">
        <v>21</v>
      </c>
      <c r="L6" s="9" t="s">
        <v>31</v>
      </c>
      <c r="M6" s="9">
        <v>400</v>
      </c>
      <c r="N6" s="9">
        <v>0.3</v>
      </c>
      <c r="O6" s="24">
        <v>24.6</v>
      </c>
      <c r="P6" s="9">
        <v>1300000</v>
      </c>
      <c r="Q6" s="8"/>
    </row>
    <row r="7" spans="1:46" x14ac:dyDescent="0.3">
      <c r="A7" s="33">
        <v>45111</v>
      </c>
      <c r="B7" s="10">
        <v>41270</v>
      </c>
      <c r="C7" s="24">
        <v>41.27</v>
      </c>
      <c r="D7" s="24">
        <v>7.41</v>
      </c>
      <c r="E7" s="24">
        <v>7.62</v>
      </c>
      <c r="F7" s="9">
        <v>170</v>
      </c>
      <c r="G7" s="9">
        <v>21</v>
      </c>
      <c r="H7" s="9">
        <v>348</v>
      </c>
      <c r="I7" s="9">
        <v>36</v>
      </c>
      <c r="J7" s="9">
        <v>307</v>
      </c>
      <c r="K7" s="9">
        <v>26</v>
      </c>
      <c r="L7" s="9" t="s">
        <v>31</v>
      </c>
      <c r="M7" s="9">
        <v>800</v>
      </c>
      <c r="N7" s="9">
        <v>0.3</v>
      </c>
      <c r="O7" s="24">
        <v>25.3</v>
      </c>
      <c r="P7" s="9">
        <v>1400000</v>
      </c>
      <c r="Q7" s="8"/>
    </row>
    <row r="8" spans="1:46" x14ac:dyDescent="0.3">
      <c r="A8" s="33">
        <v>45112</v>
      </c>
      <c r="B8" s="10">
        <v>41230</v>
      </c>
      <c r="C8" s="24">
        <v>41.23</v>
      </c>
      <c r="D8" s="24">
        <v>7.36</v>
      </c>
      <c r="E8" s="24">
        <v>7.7</v>
      </c>
      <c r="F8" s="9">
        <v>175</v>
      </c>
      <c r="G8" s="9">
        <v>14</v>
      </c>
      <c r="H8" s="9">
        <v>332</v>
      </c>
      <c r="I8" s="9">
        <v>48</v>
      </c>
      <c r="J8" s="9">
        <v>288</v>
      </c>
      <c r="K8" s="9">
        <v>21</v>
      </c>
      <c r="L8" s="9" t="s">
        <v>31</v>
      </c>
      <c r="M8" s="9">
        <v>600</v>
      </c>
      <c r="N8" s="9">
        <v>0.2</v>
      </c>
      <c r="O8" s="24">
        <v>24.8</v>
      </c>
      <c r="P8" s="9">
        <v>1200000</v>
      </c>
      <c r="Q8" s="8"/>
    </row>
    <row r="9" spans="1:46" x14ac:dyDescent="0.3">
      <c r="A9" s="33">
        <v>45113</v>
      </c>
      <c r="B9" s="10">
        <v>47280</v>
      </c>
      <c r="C9" s="24">
        <v>47.22</v>
      </c>
      <c r="D9" s="24">
        <v>7.42</v>
      </c>
      <c r="E9" s="24">
        <v>7.58</v>
      </c>
      <c r="F9" s="9">
        <v>155</v>
      </c>
      <c r="G9" s="9">
        <v>19</v>
      </c>
      <c r="H9" s="9">
        <v>312</v>
      </c>
      <c r="I9" s="9">
        <v>40</v>
      </c>
      <c r="J9" s="9">
        <v>295</v>
      </c>
      <c r="K9" s="9">
        <v>22</v>
      </c>
      <c r="L9" s="9" t="s">
        <v>31</v>
      </c>
      <c r="M9" s="9">
        <v>700</v>
      </c>
      <c r="N9" s="9">
        <v>0.3</v>
      </c>
      <c r="O9" s="24">
        <v>25.1</v>
      </c>
      <c r="P9" s="9">
        <v>1700000</v>
      </c>
      <c r="Q9" s="8"/>
    </row>
    <row r="10" spans="1:46" x14ac:dyDescent="0.3">
      <c r="A10" s="33">
        <v>45114</v>
      </c>
      <c r="B10" s="10">
        <v>45300</v>
      </c>
      <c r="C10" s="24">
        <v>45.3</v>
      </c>
      <c r="D10" s="24">
        <v>7.38</v>
      </c>
      <c r="E10" s="24">
        <v>7.64</v>
      </c>
      <c r="F10" s="9">
        <v>165</v>
      </c>
      <c r="G10" s="9">
        <v>21</v>
      </c>
      <c r="H10" s="9">
        <v>304</v>
      </c>
      <c r="I10" s="9">
        <v>36</v>
      </c>
      <c r="J10" s="9">
        <v>301</v>
      </c>
      <c r="K10" s="9">
        <v>24</v>
      </c>
      <c r="L10" s="9" t="s">
        <v>31</v>
      </c>
      <c r="M10" s="9">
        <v>500</v>
      </c>
      <c r="N10" s="9">
        <v>0.3</v>
      </c>
      <c r="O10" s="24">
        <v>24.3</v>
      </c>
      <c r="P10" s="9">
        <v>1400000</v>
      </c>
      <c r="Q10" s="8"/>
    </row>
    <row r="11" spans="1:46" x14ac:dyDescent="0.3">
      <c r="A11" s="33">
        <v>45115</v>
      </c>
      <c r="B11" s="10">
        <v>41590</v>
      </c>
      <c r="C11" s="24">
        <v>41.59</v>
      </c>
      <c r="D11" s="24">
        <v>7.32</v>
      </c>
      <c r="E11" s="24">
        <v>7.66</v>
      </c>
      <c r="F11" s="9">
        <v>155</v>
      </c>
      <c r="G11" s="9">
        <v>19</v>
      </c>
      <c r="H11" s="9">
        <v>308</v>
      </c>
      <c r="I11" s="9">
        <v>32</v>
      </c>
      <c r="J11" s="9">
        <v>298</v>
      </c>
      <c r="K11" s="9">
        <v>23</v>
      </c>
      <c r="L11" s="9" t="s">
        <v>31</v>
      </c>
      <c r="M11" s="9">
        <v>400</v>
      </c>
      <c r="N11" s="9">
        <v>0.2</v>
      </c>
      <c r="O11" s="24">
        <v>25.4</v>
      </c>
      <c r="P11" s="9">
        <v>1700000</v>
      </c>
      <c r="Q11" s="8"/>
    </row>
    <row r="12" spans="1:46" x14ac:dyDescent="0.3">
      <c r="A12" s="33">
        <v>45116</v>
      </c>
      <c r="B12" s="10">
        <v>46390</v>
      </c>
      <c r="C12" s="24">
        <v>46.39</v>
      </c>
      <c r="D12" s="24">
        <v>7.29</v>
      </c>
      <c r="E12" s="24">
        <v>7.65</v>
      </c>
      <c r="F12" s="9">
        <v>175</v>
      </c>
      <c r="G12" s="9">
        <v>21</v>
      </c>
      <c r="H12" s="9">
        <v>328</v>
      </c>
      <c r="I12" s="9">
        <v>36</v>
      </c>
      <c r="J12" s="9">
        <v>284</v>
      </c>
      <c r="K12" s="9">
        <v>25</v>
      </c>
      <c r="L12" s="9" t="s">
        <v>31</v>
      </c>
      <c r="M12" s="9">
        <v>600</v>
      </c>
      <c r="N12" s="9">
        <v>0.3</v>
      </c>
      <c r="O12" s="24">
        <v>25.9</v>
      </c>
      <c r="P12" s="9">
        <v>1200000</v>
      </c>
      <c r="Q12" s="8"/>
    </row>
    <row r="13" spans="1:46" x14ac:dyDescent="0.3">
      <c r="A13" s="33">
        <v>45117</v>
      </c>
      <c r="B13" s="10">
        <v>66580</v>
      </c>
      <c r="C13" s="24">
        <v>66.59</v>
      </c>
      <c r="D13" s="24">
        <v>7.27</v>
      </c>
      <c r="E13" s="24">
        <v>7.58</v>
      </c>
      <c r="F13" s="9">
        <v>170</v>
      </c>
      <c r="G13" s="9">
        <v>24</v>
      </c>
      <c r="H13" s="9">
        <v>320</v>
      </c>
      <c r="I13" s="9">
        <v>44</v>
      </c>
      <c r="J13" s="9">
        <v>276</v>
      </c>
      <c r="K13" s="9">
        <v>30</v>
      </c>
      <c r="L13" s="9" t="s">
        <v>31</v>
      </c>
      <c r="M13" s="9">
        <v>800</v>
      </c>
      <c r="N13" s="9">
        <v>0.3</v>
      </c>
      <c r="O13" s="24">
        <v>25.1</v>
      </c>
      <c r="P13" s="9">
        <v>1300000</v>
      </c>
      <c r="Q13" s="8"/>
    </row>
    <row r="14" spans="1:46" x14ac:dyDescent="0.3">
      <c r="A14" s="33">
        <v>45118</v>
      </c>
      <c r="B14" s="10">
        <v>44440</v>
      </c>
      <c r="C14" s="24">
        <v>44.45</v>
      </c>
      <c r="D14" s="24">
        <v>7.24</v>
      </c>
      <c r="E14" s="24">
        <v>7.7</v>
      </c>
      <c r="F14" s="9">
        <v>155</v>
      </c>
      <c r="G14" s="9">
        <v>20</v>
      </c>
      <c r="H14" s="9">
        <v>316</v>
      </c>
      <c r="I14" s="9">
        <v>40</v>
      </c>
      <c r="J14" s="9">
        <v>280</v>
      </c>
      <c r="K14" s="9">
        <v>25</v>
      </c>
      <c r="L14" s="9" t="s">
        <v>31</v>
      </c>
      <c r="M14" s="9">
        <v>700</v>
      </c>
      <c r="N14" s="9">
        <v>0.3</v>
      </c>
      <c r="O14" s="24">
        <v>24.7</v>
      </c>
      <c r="P14" s="9">
        <v>1400000</v>
      </c>
      <c r="Q14" s="8"/>
    </row>
    <row r="15" spans="1:46" x14ac:dyDescent="0.3">
      <c r="A15" s="33">
        <v>45119</v>
      </c>
      <c r="B15" s="10">
        <v>41330</v>
      </c>
      <c r="C15" s="24">
        <v>41.33</v>
      </c>
      <c r="D15" s="24">
        <v>7.37</v>
      </c>
      <c r="E15" s="24">
        <v>7.72</v>
      </c>
      <c r="F15" s="9">
        <v>165</v>
      </c>
      <c r="G15" s="9">
        <v>22</v>
      </c>
      <c r="H15" s="9">
        <v>304</v>
      </c>
      <c r="I15" s="9">
        <v>44</v>
      </c>
      <c r="J15" s="9">
        <v>278</v>
      </c>
      <c r="K15" s="9">
        <v>26</v>
      </c>
      <c r="L15" s="9" t="s">
        <v>31</v>
      </c>
      <c r="M15" s="9">
        <v>500</v>
      </c>
      <c r="N15" s="9">
        <v>0.2</v>
      </c>
      <c r="O15" s="24">
        <v>25.4</v>
      </c>
      <c r="P15" s="9">
        <v>1700000</v>
      </c>
      <c r="Q15" s="8"/>
    </row>
    <row r="16" spans="1:46" x14ac:dyDescent="0.3">
      <c r="A16" s="33">
        <v>45120</v>
      </c>
      <c r="B16" s="10">
        <v>42680</v>
      </c>
      <c r="C16" s="24">
        <v>42.68</v>
      </c>
      <c r="D16" s="24">
        <v>7.31</v>
      </c>
      <c r="E16" s="24">
        <v>7.69</v>
      </c>
      <c r="F16" s="9">
        <v>155</v>
      </c>
      <c r="G16" s="9">
        <v>21</v>
      </c>
      <c r="H16" s="9">
        <v>324</v>
      </c>
      <c r="I16" s="9">
        <v>48</v>
      </c>
      <c r="J16" s="9">
        <v>289</v>
      </c>
      <c r="K16" s="9">
        <v>24</v>
      </c>
      <c r="L16" s="9" t="s">
        <v>31</v>
      </c>
      <c r="M16" s="9">
        <v>400</v>
      </c>
      <c r="N16" s="9">
        <v>0.3</v>
      </c>
      <c r="O16" s="24">
        <v>25.8</v>
      </c>
      <c r="P16" s="9">
        <v>1200000</v>
      </c>
      <c r="Q16" s="8"/>
    </row>
    <row r="17" spans="1:17" x14ac:dyDescent="0.3">
      <c r="A17" s="33">
        <v>45121</v>
      </c>
      <c r="B17" s="10">
        <v>40590</v>
      </c>
      <c r="C17" s="24">
        <v>40.590000000000003</v>
      </c>
      <c r="D17" s="24">
        <v>7.36</v>
      </c>
      <c r="E17" s="24">
        <v>7.72</v>
      </c>
      <c r="F17" s="9">
        <v>175</v>
      </c>
      <c r="G17" s="9">
        <v>20</v>
      </c>
      <c r="H17" s="9">
        <v>328</v>
      </c>
      <c r="I17" s="9">
        <v>44</v>
      </c>
      <c r="J17" s="9">
        <v>293</v>
      </c>
      <c r="K17" s="9">
        <v>22</v>
      </c>
      <c r="L17" s="9" t="s">
        <v>31</v>
      </c>
      <c r="M17" s="9">
        <v>600</v>
      </c>
      <c r="N17" s="9">
        <v>0.3</v>
      </c>
      <c r="O17" s="24">
        <v>24.2</v>
      </c>
      <c r="P17" s="9">
        <v>1100000</v>
      </c>
      <c r="Q17" s="8"/>
    </row>
    <row r="18" spans="1:17" x14ac:dyDescent="0.3">
      <c r="A18" s="33">
        <v>45122</v>
      </c>
      <c r="B18" s="27">
        <v>41760</v>
      </c>
      <c r="C18" s="24">
        <v>41.76</v>
      </c>
      <c r="D18" s="24">
        <v>7.3</v>
      </c>
      <c r="E18" s="24">
        <v>7.7</v>
      </c>
      <c r="F18" s="9">
        <v>170</v>
      </c>
      <c r="G18" s="9">
        <v>22</v>
      </c>
      <c r="H18" s="9">
        <v>340</v>
      </c>
      <c r="I18" s="9">
        <v>44</v>
      </c>
      <c r="J18" s="9">
        <v>277</v>
      </c>
      <c r="K18" s="9">
        <v>23</v>
      </c>
      <c r="L18" s="9" t="s">
        <v>31</v>
      </c>
      <c r="M18" s="9">
        <v>700</v>
      </c>
      <c r="N18" s="9">
        <v>0.2</v>
      </c>
      <c r="O18" s="24">
        <v>24.4</v>
      </c>
      <c r="P18" s="9">
        <v>1300000</v>
      </c>
      <c r="Q18" s="8"/>
    </row>
    <row r="19" spans="1:17" x14ac:dyDescent="0.3">
      <c r="A19" s="33">
        <v>45123</v>
      </c>
      <c r="B19" s="10">
        <v>43620</v>
      </c>
      <c r="C19" s="24">
        <v>43.62</v>
      </c>
      <c r="D19" s="24">
        <v>7.31</v>
      </c>
      <c r="E19" s="24">
        <v>7.71</v>
      </c>
      <c r="F19" s="9">
        <v>175</v>
      </c>
      <c r="G19" s="9">
        <v>24</v>
      </c>
      <c r="H19" s="9">
        <v>348</v>
      </c>
      <c r="I19" s="9">
        <v>48</v>
      </c>
      <c r="J19" s="9">
        <v>281</v>
      </c>
      <c r="K19" s="9">
        <v>24</v>
      </c>
      <c r="L19" s="9" t="s">
        <v>31</v>
      </c>
      <c r="M19" s="9">
        <v>500</v>
      </c>
      <c r="N19" s="9">
        <v>0.2</v>
      </c>
      <c r="O19" s="24">
        <v>25.4</v>
      </c>
      <c r="P19" s="9">
        <v>1400000</v>
      </c>
      <c r="Q19" s="8"/>
    </row>
    <row r="20" spans="1:17" x14ac:dyDescent="0.3">
      <c r="A20" s="33">
        <v>45124</v>
      </c>
      <c r="B20" s="10">
        <v>42730</v>
      </c>
      <c r="C20" s="24">
        <v>42.73</v>
      </c>
      <c r="D20" s="24">
        <v>7.35</v>
      </c>
      <c r="E20" s="24">
        <v>7.68</v>
      </c>
      <c r="F20" s="9">
        <v>160</v>
      </c>
      <c r="G20" s="9">
        <v>22</v>
      </c>
      <c r="H20" s="9">
        <v>320</v>
      </c>
      <c r="I20" s="9">
        <v>44</v>
      </c>
      <c r="J20" s="9">
        <v>279</v>
      </c>
      <c r="K20" s="9">
        <v>26</v>
      </c>
      <c r="L20" s="9" t="s">
        <v>31</v>
      </c>
      <c r="M20" s="9">
        <v>400</v>
      </c>
      <c r="N20" s="9">
        <v>0.3</v>
      </c>
      <c r="O20" s="24">
        <v>24.5</v>
      </c>
      <c r="P20" s="9">
        <v>1700000</v>
      </c>
      <c r="Q20" s="8"/>
    </row>
    <row r="21" spans="1:17" x14ac:dyDescent="0.3">
      <c r="A21" s="33">
        <v>45125</v>
      </c>
      <c r="B21" s="10">
        <v>42230</v>
      </c>
      <c r="C21" s="24">
        <v>42.23</v>
      </c>
      <c r="D21" s="24">
        <v>7.47</v>
      </c>
      <c r="E21" s="24">
        <v>7.74</v>
      </c>
      <c r="F21" s="9">
        <v>155</v>
      </c>
      <c r="G21" s="9">
        <v>21</v>
      </c>
      <c r="H21" s="9">
        <v>312</v>
      </c>
      <c r="I21" s="9">
        <v>48</v>
      </c>
      <c r="J21" s="9">
        <v>302</v>
      </c>
      <c r="K21" s="9">
        <v>20</v>
      </c>
      <c r="L21" s="9" t="s">
        <v>31</v>
      </c>
      <c r="M21" s="9">
        <v>600</v>
      </c>
      <c r="N21" s="9">
        <v>0.3</v>
      </c>
      <c r="O21" s="24">
        <v>26</v>
      </c>
      <c r="P21" s="9">
        <v>1200000</v>
      </c>
      <c r="Q21" s="8"/>
    </row>
    <row r="22" spans="1:17" x14ac:dyDescent="0.3">
      <c r="A22" s="33">
        <v>45126</v>
      </c>
      <c r="B22" s="10">
        <v>42970</v>
      </c>
      <c r="C22" s="24">
        <v>42.97</v>
      </c>
      <c r="D22" s="24">
        <v>7.69</v>
      </c>
      <c r="E22" s="24">
        <v>7.64</v>
      </c>
      <c r="F22" s="9">
        <v>170</v>
      </c>
      <c r="G22" s="9">
        <v>24</v>
      </c>
      <c r="H22" s="9">
        <v>324</v>
      </c>
      <c r="I22" s="9">
        <v>40</v>
      </c>
      <c r="J22" s="9">
        <v>288</v>
      </c>
      <c r="K22" s="9">
        <v>21</v>
      </c>
      <c r="L22" s="9" t="s">
        <v>31</v>
      </c>
      <c r="M22" s="9">
        <v>700</v>
      </c>
      <c r="N22" s="9">
        <v>0.2</v>
      </c>
      <c r="O22" s="24">
        <v>25.9</v>
      </c>
      <c r="P22" s="9">
        <v>1300000</v>
      </c>
      <c r="Q22" s="8"/>
    </row>
    <row r="23" spans="1:17" x14ac:dyDescent="0.3">
      <c r="A23" s="33">
        <v>45127</v>
      </c>
      <c r="B23" s="10">
        <v>40890</v>
      </c>
      <c r="C23" s="24">
        <v>40.89</v>
      </c>
      <c r="D23" s="24">
        <v>7.84</v>
      </c>
      <c r="E23" s="24">
        <v>7.76</v>
      </c>
      <c r="F23" s="9">
        <v>175</v>
      </c>
      <c r="G23" s="9">
        <v>23</v>
      </c>
      <c r="H23" s="9">
        <v>316</v>
      </c>
      <c r="I23" s="9">
        <v>48</v>
      </c>
      <c r="J23" s="9">
        <v>297</v>
      </c>
      <c r="K23" s="9">
        <v>18</v>
      </c>
      <c r="L23" s="9" t="s">
        <v>31</v>
      </c>
      <c r="M23" s="9">
        <v>500</v>
      </c>
      <c r="N23" s="9">
        <v>0.3</v>
      </c>
      <c r="O23" s="24">
        <v>24.2</v>
      </c>
      <c r="P23" s="9">
        <v>1100000</v>
      </c>
      <c r="Q23" s="8"/>
    </row>
    <row r="24" spans="1:17" x14ac:dyDescent="0.3">
      <c r="A24" s="33">
        <v>45128</v>
      </c>
      <c r="B24" s="10">
        <v>41040</v>
      </c>
      <c r="C24" s="24">
        <v>41.04</v>
      </c>
      <c r="D24" s="24">
        <v>7.76</v>
      </c>
      <c r="E24" s="24">
        <v>7.71</v>
      </c>
      <c r="F24" s="9">
        <v>160</v>
      </c>
      <c r="G24" s="9">
        <v>21</v>
      </c>
      <c r="H24" s="9">
        <v>320</v>
      </c>
      <c r="I24" s="9">
        <v>40</v>
      </c>
      <c r="J24" s="9">
        <v>305</v>
      </c>
      <c r="K24" s="9">
        <v>20</v>
      </c>
      <c r="L24" s="9" t="s">
        <v>31</v>
      </c>
      <c r="M24" s="9">
        <v>600</v>
      </c>
      <c r="N24" s="9">
        <v>0.3</v>
      </c>
      <c r="O24" s="24">
        <v>25.8</v>
      </c>
      <c r="P24" s="9">
        <v>1700000</v>
      </c>
      <c r="Q24" s="8"/>
    </row>
    <row r="25" spans="1:17" x14ac:dyDescent="0.3">
      <c r="A25" s="33">
        <v>45129</v>
      </c>
      <c r="B25" s="10">
        <v>41700</v>
      </c>
      <c r="C25" s="24">
        <v>41.7</v>
      </c>
      <c r="D25" s="24">
        <v>7.74</v>
      </c>
      <c r="E25" s="24">
        <v>7.68</v>
      </c>
      <c r="F25" s="9">
        <v>155</v>
      </c>
      <c r="G25" s="9">
        <v>20</v>
      </c>
      <c r="H25" s="9">
        <v>308</v>
      </c>
      <c r="I25" s="9">
        <v>44</v>
      </c>
      <c r="J25" s="9">
        <v>288</v>
      </c>
      <c r="K25" s="9">
        <v>15</v>
      </c>
      <c r="L25" s="9" t="s">
        <v>31</v>
      </c>
      <c r="M25" s="9">
        <v>400</v>
      </c>
      <c r="N25" s="9">
        <v>0.3</v>
      </c>
      <c r="O25" s="24">
        <v>24.1</v>
      </c>
      <c r="P25" s="9">
        <v>1400000</v>
      </c>
      <c r="Q25" s="8"/>
    </row>
    <row r="26" spans="1:17" x14ac:dyDescent="0.3">
      <c r="A26" s="33">
        <v>45130</v>
      </c>
      <c r="B26" s="10">
        <v>44950</v>
      </c>
      <c r="C26" s="24">
        <v>44.96</v>
      </c>
      <c r="D26" s="24">
        <v>7.58</v>
      </c>
      <c r="E26" s="24">
        <v>7.7</v>
      </c>
      <c r="F26" s="9">
        <v>165</v>
      </c>
      <c r="G26" s="9">
        <v>23</v>
      </c>
      <c r="H26" s="9">
        <v>300</v>
      </c>
      <c r="I26" s="9">
        <v>48</v>
      </c>
      <c r="J26" s="9">
        <v>293</v>
      </c>
      <c r="K26" s="9">
        <v>24</v>
      </c>
      <c r="L26" s="9" t="s">
        <v>31</v>
      </c>
      <c r="M26" s="9">
        <v>700</v>
      </c>
      <c r="N26" s="9">
        <v>0.2</v>
      </c>
      <c r="O26" s="24">
        <v>24.7</v>
      </c>
      <c r="P26" s="9">
        <v>1200000</v>
      </c>
      <c r="Q26" s="8"/>
    </row>
    <row r="27" spans="1:17" x14ac:dyDescent="0.3">
      <c r="A27" s="33">
        <v>45131</v>
      </c>
      <c r="B27" s="10">
        <v>42910</v>
      </c>
      <c r="C27" s="24">
        <v>42.91</v>
      </c>
      <c r="D27" s="24">
        <v>7.43</v>
      </c>
      <c r="E27" s="24">
        <v>7.72</v>
      </c>
      <c r="F27" s="9">
        <v>155</v>
      </c>
      <c r="G27" s="9">
        <v>25</v>
      </c>
      <c r="H27" s="9">
        <v>324</v>
      </c>
      <c r="I27" s="9">
        <v>44</v>
      </c>
      <c r="J27" s="9">
        <v>298</v>
      </c>
      <c r="K27" s="9">
        <v>22</v>
      </c>
      <c r="L27" s="9" t="s">
        <v>31</v>
      </c>
      <c r="M27" s="9">
        <v>500</v>
      </c>
      <c r="N27" s="9">
        <v>0.2</v>
      </c>
      <c r="O27" s="24">
        <v>25.9</v>
      </c>
      <c r="P27" s="9">
        <v>1300000</v>
      </c>
      <c r="Q27" s="8"/>
    </row>
    <row r="28" spans="1:17" x14ac:dyDescent="0.3">
      <c r="A28" s="33">
        <v>45132</v>
      </c>
      <c r="B28" s="10">
        <v>40790</v>
      </c>
      <c r="C28" s="24">
        <v>40.79</v>
      </c>
      <c r="D28" s="24">
        <v>7.68</v>
      </c>
      <c r="E28" s="24">
        <v>7.74</v>
      </c>
      <c r="F28" s="9">
        <v>150</v>
      </c>
      <c r="G28" s="9">
        <v>23</v>
      </c>
      <c r="H28" s="9">
        <v>312</v>
      </c>
      <c r="I28" s="9">
        <v>40</v>
      </c>
      <c r="J28" s="9">
        <v>274</v>
      </c>
      <c r="K28" s="9">
        <v>20</v>
      </c>
      <c r="L28" s="9" t="s">
        <v>31</v>
      </c>
      <c r="M28" s="9">
        <v>400</v>
      </c>
      <c r="N28" s="9">
        <v>0.3</v>
      </c>
      <c r="O28" s="24">
        <v>24.5</v>
      </c>
      <c r="P28" s="9">
        <v>1100000</v>
      </c>
      <c r="Q28" s="8"/>
    </row>
    <row r="29" spans="1:17" x14ac:dyDescent="0.3">
      <c r="A29" s="33">
        <v>45133</v>
      </c>
      <c r="B29" s="10">
        <v>43830</v>
      </c>
      <c r="C29" s="24">
        <v>43.83</v>
      </c>
      <c r="D29" s="24">
        <v>7.54</v>
      </c>
      <c r="E29" s="24">
        <v>7.77</v>
      </c>
      <c r="F29" s="9">
        <v>160</v>
      </c>
      <c r="G29" s="9">
        <v>27</v>
      </c>
      <c r="H29" s="9">
        <v>296</v>
      </c>
      <c r="I29" s="9">
        <v>44</v>
      </c>
      <c r="J29" s="9">
        <v>267</v>
      </c>
      <c r="K29" s="9">
        <v>19</v>
      </c>
      <c r="L29" s="9" t="s">
        <v>31</v>
      </c>
      <c r="M29" s="9">
        <v>600</v>
      </c>
      <c r="N29" s="9">
        <v>0.2</v>
      </c>
      <c r="O29" s="24">
        <v>25.1</v>
      </c>
      <c r="P29" s="9">
        <v>1400000</v>
      </c>
      <c r="Q29" s="8"/>
    </row>
    <row r="30" spans="1:17" x14ac:dyDescent="0.3">
      <c r="A30" s="33">
        <v>45134</v>
      </c>
      <c r="B30" s="10">
        <v>41260</v>
      </c>
      <c r="C30" s="24">
        <v>41.27</v>
      </c>
      <c r="D30" s="24">
        <v>7.63</v>
      </c>
      <c r="E30" s="24">
        <v>7.75</v>
      </c>
      <c r="F30" s="9">
        <v>150</v>
      </c>
      <c r="G30" s="9">
        <v>26</v>
      </c>
      <c r="H30" s="9">
        <v>292</v>
      </c>
      <c r="I30" s="9">
        <v>40</v>
      </c>
      <c r="J30" s="9">
        <v>277</v>
      </c>
      <c r="K30" s="9">
        <v>17</v>
      </c>
      <c r="L30" s="9" t="s">
        <v>31</v>
      </c>
      <c r="M30" s="9">
        <v>500</v>
      </c>
      <c r="N30" s="9">
        <v>0.3</v>
      </c>
      <c r="O30" s="24">
        <v>25.7</v>
      </c>
      <c r="P30" s="9">
        <v>1200000</v>
      </c>
      <c r="Q30" s="8"/>
    </row>
    <row r="31" spans="1:17" x14ac:dyDescent="0.3">
      <c r="A31" s="33">
        <v>45135</v>
      </c>
      <c r="B31" s="10">
        <v>41020</v>
      </c>
      <c r="C31" s="24">
        <v>41.02</v>
      </c>
      <c r="D31" s="24">
        <v>7.68</v>
      </c>
      <c r="E31" s="24">
        <v>7.72</v>
      </c>
      <c r="F31" s="9">
        <v>160</v>
      </c>
      <c r="G31" s="9">
        <v>27</v>
      </c>
      <c r="H31" s="9">
        <v>320</v>
      </c>
      <c r="I31" s="9">
        <v>36</v>
      </c>
      <c r="J31" s="9">
        <v>261</v>
      </c>
      <c r="K31" s="9">
        <v>18</v>
      </c>
      <c r="L31" s="9" t="s">
        <v>31</v>
      </c>
      <c r="M31" s="9">
        <v>700</v>
      </c>
      <c r="N31" s="9">
        <v>0.2</v>
      </c>
      <c r="O31" s="24">
        <v>24.9</v>
      </c>
      <c r="P31" s="9">
        <v>1700000</v>
      </c>
      <c r="Q31" s="8"/>
    </row>
    <row r="32" spans="1:17" x14ac:dyDescent="0.3">
      <c r="A32" s="33">
        <v>45136</v>
      </c>
      <c r="B32" s="10">
        <v>52800</v>
      </c>
      <c r="C32" s="24">
        <v>52.8</v>
      </c>
      <c r="D32" s="24">
        <v>7.53</v>
      </c>
      <c r="E32" s="24">
        <v>7.69</v>
      </c>
      <c r="F32" s="9">
        <v>170</v>
      </c>
      <c r="G32" s="9">
        <v>26</v>
      </c>
      <c r="H32" s="9">
        <v>312</v>
      </c>
      <c r="I32" s="9">
        <v>40</v>
      </c>
      <c r="J32" s="9">
        <v>258</v>
      </c>
      <c r="K32" s="9">
        <v>22</v>
      </c>
      <c r="L32" s="9" t="s">
        <v>31</v>
      </c>
      <c r="M32" s="9">
        <v>400</v>
      </c>
      <c r="N32" s="9">
        <v>0.3</v>
      </c>
      <c r="O32" s="24">
        <v>26</v>
      </c>
      <c r="P32" s="9">
        <v>1300000</v>
      </c>
      <c r="Q32" s="8"/>
    </row>
    <row r="33" spans="1:17" x14ac:dyDescent="0.3">
      <c r="A33" s="33">
        <v>45137</v>
      </c>
      <c r="B33" s="10">
        <v>44970</v>
      </c>
      <c r="C33" s="24">
        <v>44.37</v>
      </c>
      <c r="D33" s="24">
        <v>7.59</v>
      </c>
      <c r="E33" s="24">
        <v>7.78</v>
      </c>
      <c r="F33" s="9">
        <v>160</v>
      </c>
      <c r="G33" s="9">
        <v>25</v>
      </c>
      <c r="H33" s="9">
        <v>300</v>
      </c>
      <c r="I33" s="9">
        <v>48</v>
      </c>
      <c r="J33" s="9">
        <v>270</v>
      </c>
      <c r="K33" s="9">
        <v>21</v>
      </c>
      <c r="L33" s="9" t="s">
        <v>31</v>
      </c>
      <c r="M33" s="9">
        <v>600</v>
      </c>
      <c r="N33" s="9">
        <v>0.3</v>
      </c>
      <c r="O33" s="24">
        <v>25.8</v>
      </c>
      <c r="P33" s="9">
        <v>1400000</v>
      </c>
      <c r="Q33" s="8"/>
    </row>
    <row r="34" spans="1:17" ht="15" thickBot="1" x14ac:dyDescent="0.35">
      <c r="A34" s="35">
        <v>45138</v>
      </c>
      <c r="B34" s="38">
        <v>62880</v>
      </c>
      <c r="C34" s="29">
        <v>62.89</v>
      </c>
      <c r="D34" s="29">
        <v>7.64</v>
      </c>
      <c r="E34" s="29">
        <v>7.58</v>
      </c>
      <c r="F34" s="26">
        <v>165</v>
      </c>
      <c r="G34" s="26">
        <v>23</v>
      </c>
      <c r="H34" s="26">
        <v>312</v>
      </c>
      <c r="I34" s="26">
        <v>44</v>
      </c>
      <c r="J34" s="26">
        <v>281</v>
      </c>
      <c r="K34" s="26">
        <v>28</v>
      </c>
      <c r="L34" s="26" t="s">
        <v>31</v>
      </c>
      <c r="M34" s="26">
        <v>700</v>
      </c>
      <c r="N34" s="26">
        <v>0.3</v>
      </c>
      <c r="O34" s="29">
        <v>25.9</v>
      </c>
      <c r="P34" s="26">
        <v>1700000</v>
      </c>
      <c r="Q34" s="39"/>
    </row>
    <row r="35" spans="1:17" ht="15" thickBot="1" x14ac:dyDescent="0.35">
      <c r="A35" s="21" t="s">
        <v>26</v>
      </c>
      <c r="B35" s="4">
        <f>AVERAGE(B4:B34)</f>
        <v>44223.870967741932</v>
      </c>
      <c r="C35" s="4">
        <f t="shared" ref="C35:P35" si="0">AVERAGE(C4:C34)</f>
        <v>44.204193548387096</v>
      </c>
      <c r="D35" s="4">
        <f t="shared" si="0"/>
        <v>7.4664516129032261</v>
      </c>
      <c r="E35" s="4">
        <f t="shared" si="0"/>
        <v>7.685161290322581</v>
      </c>
      <c r="F35" s="4">
        <f t="shared" si="0"/>
        <v>162.74193548387098</v>
      </c>
      <c r="G35" s="4">
        <f t="shared" si="0"/>
        <v>21.967741935483872</v>
      </c>
      <c r="H35" s="4">
        <f t="shared" si="0"/>
        <v>317.03225806451616</v>
      </c>
      <c r="I35" s="4">
        <f t="shared" si="0"/>
        <v>42.064516129032256</v>
      </c>
      <c r="J35" s="4">
        <f t="shared" si="0"/>
        <v>283.61290322580646</v>
      </c>
      <c r="K35" s="4">
        <f t="shared" si="0"/>
        <v>22.483870967741936</v>
      </c>
      <c r="L35" s="4" t="s">
        <v>31</v>
      </c>
      <c r="M35" s="4">
        <f t="shared" si="0"/>
        <v>567.74193548387098</v>
      </c>
      <c r="N35" s="4">
        <f t="shared" si="0"/>
        <v>0.26451612903225802</v>
      </c>
      <c r="O35" s="4">
        <f t="shared" si="0"/>
        <v>25.151612903225804</v>
      </c>
      <c r="P35" s="4">
        <f t="shared" si="0"/>
        <v>1383870.9677419355</v>
      </c>
      <c r="Q35" s="11"/>
    </row>
    <row r="36" spans="1:17" x14ac:dyDescent="0.3">
      <c r="C36" s="6">
        <f>SUM(C4:C34)</f>
        <v>1370.33</v>
      </c>
    </row>
    <row r="41" spans="1:17" ht="40.799999999999997" customHeight="1" x14ac:dyDescent="0.3">
      <c r="A41" s="40" t="s">
        <v>27</v>
      </c>
      <c r="B41" s="40"/>
      <c r="C41" s="40" t="s">
        <v>28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</row>
    <row r="43" spans="1:17" x14ac:dyDescent="0.3">
      <c r="A43" s="5" t="s">
        <v>29</v>
      </c>
      <c r="B43" s="6">
        <f>MIN(B4:B34)</f>
        <v>36860</v>
      </c>
      <c r="C43" s="6">
        <f t="shared" ref="C43:P43" si="1">MIN(C4:C34)</f>
        <v>36.86</v>
      </c>
      <c r="D43" s="6">
        <f t="shared" si="1"/>
        <v>7.24</v>
      </c>
      <c r="E43" s="6">
        <f t="shared" si="1"/>
        <v>7.54</v>
      </c>
      <c r="F43" s="6">
        <f t="shared" si="1"/>
        <v>150</v>
      </c>
      <c r="G43" s="6">
        <f t="shared" si="1"/>
        <v>14</v>
      </c>
      <c r="H43" s="6">
        <f t="shared" si="1"/>
        <v>292</v>
      </c>
      <c r="I43" s="6">
        <f t="shared" si="1"/>
        <v>32</v>
      </c>
      <c r="J43" s="6">
        <f t="shared" si="1"/>
        <v>258</v>
      </c>
      <c r="K43" s="6">
        <f t="shared" si="1"/>
        <v>15</v>
      </c>
      <c r="L43" s="6"/>
      <c r="M43" s="6">
        <f t="shared" si="1"/>
        <v>400</v>
      </c>
      <c r="N43" s="6">
        <f t="shared" si="1"/>
        <v>0.2</v>
      </c>
      <c r="O43" s="6">
        <f t="shared" si="1"/>
        <v>24.1</v>
      </c>
      <c r="P43" s="6">
        <f t="shared" si="1"/>
        <v>1100000</v>
      </c>
      <c r="Q43" s="6"/>
    </row>
    <row r="44" spans="1:17" x14ac:dyDescent="0.3">
      <c r="A44" s="5"/>
    </row>
    <row r="45" spans="1:17" x14ac:dyDescent="0.3">
      <c r="A45" s="5" t="s">
        <v>30</v>
      </c>
      <c r="B45" s="6">
        <f>MAX(B4:B34)</f>
        <v>66580</v>
      </c>
      <c r="C45" s="6">
        <f t="shared" ref="C45:P45" si="2">MAX(C4:C34)</f>
        <v>66.59</v>
      </c>
      <c r="D45" s="6">
        <f t="shared" si="2"/>
        <v>7.84</v>
      </c>
      <c r="E45" s="6">
        <f t="shared" si="2"/>
        <v>7.78</v>
      </c>
      <c r="F45" s="6">
        <f t="shared" si="2"/>
        <v>175</v>
      </c>
      <c r="G45" s="6">
        <f t="shared" si="2"/>
        <v>27</v>
      </c>
      <c r="H45" s="6">
        <f t="shared" si="2"/>
        <v>348</v>
      </c>
      <c r="I45" s="6">
        <f t="shared" si="2"/>
        <v>48</v>
      </c>
      <c r="J45" s="6">
        <f t="shared" si="2"/>
        <v>307</v>
      </c>
      <c r="K45" s="6">
        <f t="shared" si="2"/>
        <v>30</v>
      </c>
      <c r="L45" s="6"/>
      <c r="M45" s="6">
        <f t="shared" si="2"/>
        <v>800</v>
      </c>
      <c r="N45" s="6">
        <f t="shared" si="2"/>
        <v>0.3</v>
      </c>
      <c r="O45" s="6">
        <f t="shared" si="2"/>
        <v>26</v>
      </c>
      <c r="P45" s="6">
        <f t="shared" si="2"/>
        <v>1700000</v>
      </c>
      <c r="Q45" s="6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BD24-430C-4348-B346-3D9EFEF4AD9D}">
  <sheetPr>
    <tabColor rgb="FF92D050"/>
  </sheetPr>
  <dimension ref="A1:AT45"/>
  <sheetViews>
    <sheetView tabSelected="1" zoomScaleNormal="100" workbookViewId="0">
      <selection activeCell="Q9" sqref="Q9:Q34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51" t="s">
        <v>33</v>
      </c>
      <c r="B1" s="52"/>
      <c r="C1" s="52"/>
      <c r="D1" s="52"/>
      <c r="E1" s="52"/>
      <c r="F1" s="52"/>
      <c r="G1" s="52"/>
      <c r="H1" s="53"/>
      <c r="I1" s="53"/>
      <c r="J1" s="52"/>
      <c r="K1" s="52"/>
      <c r="L1" s="52"/>
      <c r="M1" s="52"/>
      <c r="N1" s="52"/>
      <c r="O1" s="52"/>
      <c r="P1" s="52"/>
      <c r="Q1" s="54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55" t="s">
        <v>0</v>
      </c>
      <c r="B2" s="56" t="s">
        <v>25</v>
      </c>
      <c r="C2" s="57"/>
      <c r="D2" s="42" t="s">
        <v>1</v>
      </c>
      <c r="E2" s="43"/>
      <c r="F2" s="44" t="s">
        <v>2</v>
      </c>
      <c r="G2" s="45"/>
      <c r="H2" s="46" t="s">
        <v>3</v>
      </c>
      <c r="I2" s="47"/>
      <c r="J2" s="48" t="s">
        <v>4</v>
      </c>
      <c r="K2" s="45"/>
      <c r="L2" s="49" t="s">
        <v>5</v>
      </c>
      <c r="M2" s="45"/>
      <c r="N2" s="2" t="s">
        <v>6</v>
      </c>
      <c r="O2" s="49" t="s">
        <v>7</v>
      </c>
      <c r="P2" s="50"/>
      <c r="Q2" s="58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59"/>
      <c r="B3" s="12" t="s">
        <v>9</v>
      </c>
      <c r="C3" s="13" t="s">
        <v>10</v>
      </c>
      <c r="D3" s="14" t="s">
        <v>11</v>
      </c>
      <c r="E3" s="14" t="s">
        <v>21</v>
      </c>
      <c r="F3" s="30" t="s">
        <v>12</v>
      </c>
      <c r="G3" s="31" t="s">
        <v>22</v>
      </c>
      <c r="H3" s="17" t="s">
        <v>13</v>
      </c>
      <c r="I3" s="17" t="s">
        <v>14</v>
      </c>
      <c r="J3" s="18" t="s">
        <v>15</v>
      </c>
      <c r="K3" s="18" t="s">
        <v>23</v>
      </c>
      <c r="L3" s="20" t="s">
        <v>16</v>
      </c>
      <c r="M3" s="20" t="s">
        <v>17</v>
      </c>
      <c r="N3" s="20" t="s">
        <v>18</v>
      </c>
      <c r="O3" s="20" t="s">
        <v>19</v>
      </c>
      <c r="P3" s="20" t="s">
        <v>20</v>
      </c>
      <c r="Q3" s="59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2">
        <v>45108</v>
      </c>
      <c r="B4" s="22">
        <f>C4*1000</f>
        <v>15520</v>
      </c>
      <c r="C4" s="22">
        <v>15.52</v>
      </c>
      <c r="D4" s="28">
        <v>7.44</v>
      </c>
      <c r="E4" s="28">
        <v>7.94</v>
      </c>
      <c r="F4" s="22">
        <v>160</v>
      </c>
      <c r="G4" s="22">
        <v>16</v>
      </c>
      <c r="H4" s="22">
        <v>364</v>
      </c>
      <c r="I4" s="22">
        <v>32</v>
      </c>
      <c r="J4" s="22">
        <v>315</v>
      </c>
      <c r="K4" s="22">
        <v>13</v>
      </c>
      <c r="L4" s="22" t="s">
        <v>31</v>
      </c>
      <c r="M4" s="22">
        <v>400</v>
      </c>
      <c r="N4" s="22">
        <v>0.2</v>
      </c>
      <c r="O4" s="28">
        <v>22.83</v>
      </c>
      <c r="P4" s="22">
        <v>1700000</v>
      </c>
      <c r="Q4" s="23"/>
    </row>
    <row r="5" spans="1:46" x14ac:dyDescent="0.3">
      <c r="A5" s="33">
        <v>45109</v>
      </c>
      <c r="B5" s="9">
        <f t="shared" ref="B5:B34" si="0">C5*1000</f>
        <v>13720</v>
      </c>
      <c r="C5" s="9">
        <v>13.72</v>
      </c>
      <c r="D5" s="24">
        <v>7.37</v>
      </c>
      <c r="E5" s="24">
        <v>7.91</v>
      </c>
      <c r="F5" s="9">
        <v>165</v>
      </c>
      <c r="G5" s="9">
        <v>18</v>
      </c>
      <c r="H5" s="9">
        <v>356</v>
      </c>
      <c r="I5" s="9">
        <v>28</v>
      </c>
      <c r="J5" s="9">
        <v>318</v>
      </c>
      <c r="K5" s="9">
        <v>10</v>
      </c>
      <c r="L5" s="9" t="s">
        <v>31</v>
      </c>
      <c r="M5" s="9">
        <v>600</v>
      </c>
      <c r="N5" s="9">
        <v>0.3</v>
      </c>
      <c r="O5" s="24">
        <v>23.51</v>
      </c>
      <c r="P5" s="9">
        <v>1300000</v>
      </c>
      <c r="Q5" s="34"/>
    </row>
    <row r="6" spans="1:46" x14ac:dyDescent="0.3">
      <c r="A6" s="33">
        <v>45110</v>
      </c>
      <c r="B6" s="9">
        <f t="shared" si="0"/>
        <v>15230</v>
      </c>
      <c r="C6" s="9">
        <v>15.23</v>
      </c>
      <c r="D6" s="24">
        <v>7.43</v>
      </c>
      <c r="E6" s="24">
        <v>7.87</v>
      </c>
      <c r="F6" s="9">
        <v>170</v>
      </c>
      <c r="G6" s="9">
        <v>17</v>
      </c>
      <c r="H6" s="9">
        <v>368</v>
      </c>
      <c r="I6" s="9">
        <v>32</v>
      </c>
      <c r="J6" s="9">
        <v>316</v>
      </c>
      <c r="K6" s="9">
        <v>11</v>
      </c>
      <c r="L6" s="9" t="s">
        <v>31</v>
      </c>
      <c r="M6" s="9">
        <v>700</v>
      </c>
      <c r="N6" s="9">
        <v>0.2</v>
      </c>
      <c r="O6" s="24">
        <v>23.46</v>
      </c>
      <c r="P6" s="9">
        <v>1400000</v>
      </c>
      <c r="Q6" s="34"/>
    </row>
    <row r="7" spans="1:46" x14ac:dyDescent="0.3">
      <c r="A7" s="33">
        <v>45111</v>
      </c>
      <c r="B7" s="9">
        <f t="shared" si="0"/>
        <v>16070</v>
      </c>
      <c r="C7" s="9">
        <v>16.07</v>
      </c>
      <c r="D7" s="24">
        <v>7.4</v>
      </c>
      <c r="E7" s="24">
        <v>7.85</v>
      </c>
      <c r="F7" s="9">
        <v>160</v>
      </c>
      <c r="G7" s="9">
        <v>20</v>
      </c>
      <c r="H7" s="9">
        <v>360</v>
      </c>
      <c r="I7" s="9">
        <v>36</v>
      </c>
      <c r="J7" s="9">
        <v>315</v>
      </c>
      <c r="K7" s="9">
        <v>10</v>
      </c>
      <c r="L7" s="9" t="s">
        <v>31</v>
      </c>
      <c r="M7" s="9">
        <v>400</v>
      </c>
      <c r="N7" s="9">
        <v>0.3</v>
      </c>
      <c r="O7" s="24">
        <v>23.68</v>
      </c>
      <c r="P7" s="9">
        <v>1700000</v>
      </c>
      <c r="Q7" s="34"/>
    </row>
    <row r="8" spans="1:46" x14ac:dyDescent="0.3">
      <c r="A8" s="33">
        <v>45112</v>
      </c>
      <c r="B8" s="9">
        <f t="shared" si="0"/>
        <v>14170</v>
      </c>
      <c r="C8" s="9">
        <v>14.17</v>
      </c>
      <c r="D8" s="24">
        <v>7.38</v>
      </c>
      <c r="E8" s="24">
        <v>7.95</v>
      </c>
      <c r="F8" s="9">
        <v>165</v>
      </c>
      <c r="G8" s="9">
        <v>18</v>
      </c>
      <c r="H8" s="9">
        <v>364</v>
      </c>
      <c r="I8" s="9">
        <v>32</v>
      </c>
      <c r="J8" s="9">
        <v>310</v>
      </c>
      <c r="K8" s="9">
        <v>11</v>
      </c>
      <c r="L8" s="9" t="s">
        <v>31</v>
      </c>
      <c r="M8" s="9">
        <v>700</v>
      </c>
      <c r="N8" s="9">
        <v>0.2</v>
      </c>
      <c r="O8" s="24">
        <v>24.58</v>
      </c>
      <c r="P8" s="9">
        <v>1300000</v>
      </c>
      <c r="Q8" s="34"/>
    </row>
    <row r="9" spans="1:46" x14ac:dyDescent="0.3">
      <c r="A9" s="33">
        <v>45113</v>
      </c>
      <c r="B9" s="9">
        <f t="shared" si="0"/>
        <v>11210</v>
      </c>
      <c r="C9" s="9">
        <v>11.21</v>
      </c>
      <c r="D9" s="24">
        <v>7.46</v>
      </c>
      <c r="E9" s="24">
        <v>7.8</v>
      </c>
      <c r="F9" s="9">
        <v>170</v>
      </c>
      <c r="G9" s="9">
        <v>16</v>
      </c>
      <c r="H9" s="9">
        <v>368</v>
      </c>
      <c r="I9" s="9">
        <v>40</v>
      </c>
      <c r="J9" s="9">
        <v>314</v>
      </c>
      <c r="K9" s="9">
        <v>12</v>
      </c>
      <c r="L9" s="9" t="s">
        <v>31</v>
      </c>
      <c r="M9" s="9">
        <v>600</v>
      </c>
      <c r="N9" s="9">
        <v>0.3</v>
      </c>
      <c r="O9" s="24">
        <v>23.25</v>
      </c>
      <c r="P9" s="9">
        <v>1400000</v>
      </c>
      <c r="Q9" s="60" t="s">
        <v>34</v>
      </c>
    </row>
    <row r="10" spans="1:46" x14ac:dyDescent="0.3">
      <c r="A10" s="33">
        <v>45114</v>
      </c>
      <c r="B10" s="9">
        <f t="shared" si="0"/>
        <v>14820</v>
      </c>
      <c r="C10" s="9">
        <v>14.82</v>
      </c>
      <c r="D10" s="24">
        <v>7.4</v>
      </c>
      <c r="E10" s="24">
        <v>7.93</v>
      </c>
      <c r="F10" s="9">
        <v>160</v>
      </c>
      <c r="G10" s="9">
        <v>20</v>
      </c>
      <c r="H10" s="9">
        <v>360</v>
      </c>
      <c r="I10" s="9">
        <v>36</v>
      </c>
      <c r="J10" s="9">
        <v>312</v>
      </c>
      <c r="K10" s="9">
        <v>10</v>
      </c>
      <c r="L10" s="9" t="s">
        <v>31</v>
      </c>
      <c r="M10" s="9">
        <v>700</v>
      </c>
      <c r="N10" s="9">
        <v>0.2</v>
      </c>
      <c r="O10" s="24">
        <v>24.37</v>
      </c>
      <c r="P10" s="9">
        <v>1700000</v>
      </c>
      <c r="Q10" s="61"/>
    </row>
    <row r="11" spans="1:46" x14ac:dyDescent="0.3">
      <c r="A11" s="33">
        <v>45115</v>
      </c>
      <c r="B11" s="9">
        <f t="shared" si="0"/>
        <v>15040</v>
      </c>
      <c r="C11" s="9">
        <v>15.04</v>
      </c>
      <c r="D11" s="24">
        <v>7.37</v>
      </c>
      <c r="E11" s="24">
        <v>7.86</v>
      </c>
      <c r="F11" s="9">
        <v>165</v>
      </c>
      <c r="G11" s="9">
        <v>17</v>
      </c>
      <c r="H11" s="9">
        <v>364</v>
      </c>
      <c r="I11" s="9">
        <v>32</v>
      </c>
      <c r="J11" s="9">
        <v>310</v>
      </c>
      <c r="K11" s="9">
        <v>12</v>
      </c>
      <c r="L11" s="9" t="s">
        <v>31</v>
      </c>
      <c r="M11" s="9">
        <v>400</v>
      </c>
      <c r="N11" s="9">
        <v>0.3</v>
      </c>
      <c r="O11" s="24">
        <v>23.23</v>
      </c>
      <c r="P11" s="9">
        <v>1300000</v>
      </c>
      <c r="Q11" s="61"/>
    </row>
    <row r="12" spans="1:46" x14ac:dyDescent="0.3">
      <c r="A12" s="33">
        <v>45116</v>
      </c>
      <c r="B12" s="9">
        <f t="shared" si="0"/>
        <v>12740</v>
      </c>
      <c r="C12" s="9">
        <v>12.74</v>
      </c>
      <c r="D12" s="24">
        <v>7.35</v>
      </c>
      <c r="E12" s="24">
        <v>7.89</v>
      </c>
      <c r="F12" s="9">
        <v>155</v>
      </c>
      <c r="G12" s="9">
        <v>16</v>
      </c>
      <c r="H12" s="9">
        <v>368</v>
      </c>
      <c r="I12" s="9">
        <v>28</v>
      </c>
      <c r="J12" s="9">
        <v>305</v>
      </c>
      <c r="K12" s="9">
        <v>11</v>
      </c>
      <c r="L12" s="9" t="s">
        <v>31</v>
      </c>
      <c r="M12" s="9">
        <v>700</v>
      </c>
      <c r="N12" s="9">
        <v>0.2</v>
      </c>
      <c r="O12" s="24">
        <v>24.91</v>
      </c>
      <c r="P12" s="9">
        <v>1700000</v>
      </c>
      <c r="Q12" s="61"/>
    </row>
    <row r="13" spans="1:46" x14ac:dyDescent="0.3">
      <c r="A13" s="33">
        <v>45117</v>
      </c>
      <c r="B13" s="9">
        <f t="shared" si="0"/>
        <v>15280</v>
      </c>
      <c r="C13" s="9">
        <v>15.28</v>
      </c>
      <c r="D13" s="24">
        <v>7.4</v>
      </c>
      <c r="E13" s="24">
        <v>7.94</v>
      </c>
      <c r="F13" s="9">
        <v>160</v>
      </c>
      <c r="G13" s="9">
        <v>18</v>
      </c>
      <c r="H13" s="9">
        <v>360</v>
      </c>
      <c r="I13" s="9">
        <v>36</v>
      </c>
      <c r="J13" s="9">
        <v>312</v>
      </c>
      <c r="K13" s="9">
        <v>13</v>
      </c>
      <c r="L13" s="9" t="s">
        <v>31</v>
      </c>
      <c r="M13" s="9">
        <v>500</v>
      </c>
      <c r="N13" s="9">
        <v>0.3</v>
      </c>
      <c r="O13" s="24">
        <v>24.09</v>
      </c>
      <c r="P13" s="9">
        <v>1400000</v>
      </c>
      <c r="Q13" s="61"/>
    </row>
    <row r="14" spans="1:46" x14ac:dyDescent="0.3">
      <c r="A14" s="33">
        <v>45118</v>
      </c>
      <c r="B14" s="9">
        <f t="shared" si="0"/>
        <v>12210</v>
      </c>
      <c r="C14" s="9">
        <v>12.21</v>
      </c>
      <c r="D14" s="24">
        <v>7.42</v>
      </c>
      <c r="E14" s="24">
        <v>7.82</v>
      </c>
      <c r="F14" s="9">
        <v>170</v>
      </c>
      <c r="G14" s="9">
        <v>15</v>
      </c>
      <c r="H14" s="9">
        <v>364</v>
      </c>
      <c r="I14" s="9">
        <v>32</v>
      </c>
      <c r="J14" s="9">
        <v>310</v>
      </c>
      <c r="K14" s="9">
        <v>12</v>
      </c>
      <c r="L14" s="9" t="s">
        <v>31</v>
      </c>
      <c r="M14" s="9">
        <v>400</v>
      </c>
      <c r="N14" s="9">
        <v>0.2</v>
      </c>
      <c r="O14" s="24">
        <v>22.34</v>
      </c>
      <c r="P14" s="9">
        <v>1700000</v>
      </c>
      <c r="Q14" s="61"/>
    </row>
    <row r="15" spans="1:46" x14ac:dyDescent="0.3">
      <c r="A15" s="33">
        <v>45119</v>
      </c>
      <c r="B15" s="9">
        <f t="shared" si="0"/>
        <v>12160</v>
      </c>
      <c r="C15" s="9">
        <v>12.16</v>
      </c>
      <c r="D15" s="24">
        <v>7.37</v>
      </c>
      <c r="E15" s="24">
        <v>7.87</v>
      </c>
      <c r="F15" s="9">
        <v>165</v>
      </c>
      <c r="G15" s="9">
        <v>16</v>
      </c>
      <c r="H15" s="9">
        <v>368</v>
      </c>
      <c r="I15" s="9">
        <v>44</v>
      </c>
      <c r="J15" s="9">
        <v>312</v>
      </c>
      <c r="K15" s="9">
        <v>13</v>
      </c>
      <c r="L15" s="9" t="s">
        <v>31</v>
      </c>
      <c r="M15" s="9">
        <v>700</v>
      </c>
      <c r="N15" s="9">
        <v>0.3</v>
      </c>
      <c r="O15" s="24">
        <v>23.97</v>
      </c>
      <c r="P15" s="9">
        <v>1300000</v>
      </c>
      <c r="Q15" s="61"/>
    </row>
    <row r="16" spans="1:46" x14ac:dyDescent="0.3">
      <c r="A16" s="33">
        <v>45120</v>
      </c>
      <c r="B16" s="9">
        <f t="shared" si="0"/>
        <v>11810</v>
      </c>
      <c r="C16" s="9">
        <v>11.81</v>
      </c>
      <c r="D16" s="24">
        <v>7.43</v>
      </c>
      <c r="E16" s="24">
        <v>7.9</v>
      </c>
      <c r="F16" s="9">
        <v>160</v>
      </c>
      <c r="G16" s="9">
        <v>20</v>
      </c>
      <c r="H16" s="9">
        <v>364</v>
      </c>
      <c r="I16" s="9">
        <v>36</v>
      </c>
      <c r="J16" s="9">
        <v>309</v>
      </c>
      <c r="K16" s="9">
        <v>10</v>
      </c>
      <c r="L16" s="9" t="s">
        <v>31</v>
      </c>
      <c r="M16" s="9">
        <v>500</v>
      </c>
      <c r="N16" s="9">
        <v>0.2</v>
      </c>
      <c r="O16" s="24">
        <v>23.43</v>
      </c>
      <c r="P16" s="9">
        <v>1700000</v>
      </c>
      <c r="Q16" s="61"/>
    </row>
    <row r="17" spans="1:17" x14ac:dyDescent="0.3">
      <c r="A17" s="33">
        <v>45121</v>
      </c>
      <c r="B17" s="9">
        <f t="shared" si="0"/>
        <v>12750</v>
      </c>
      <c r="C17" s="9">
        <v>12.75</v>
      </c>
      <c r="D17" s="24">
        <v>7.4</v>
      </c>
      <c r="E17" s="24">
        <v>7.91</v>
      </c>
      <c r="F17" s="9">
        <v>170</v>
      </c>
      <c r="G17" s="9">
        <v>14</v>
      </c>
      <c r="H17" s="9">
        <v>360</v>
      </c>
      <c r="I17" s="9">
        <v>40</v>
      </c>
      <c r="J17" s="9">
        <v>314</v>
      </c>
      <c r="K17" s="9">
        <v>11</v>
      </c>
      <c r="L17" s="9" t="s">
        <v>31</v>
      </c>
      <c r="M17" s="9">
        <v>400</v>
      </c>
      <c r="N17" s="9">
        <v>0.3</v>
      </c>
      <c r="O17" s="24">
        <v>23.48</v>
      </c>
      <c r="P17" s="9">
        <v>1400000</v>
      </c>
      <c r="Q17" s="61"/>
    </row>
    <row r="18" spans="1:17" x14ac:dyDescent="0.3">
      <c r="A18" s="33">
        <v>45122</v>
      </c>
      <c r="B18" s="9">
        <f t="shared" si="0"/>
        <v>12020</v>
      </c>
      <c r="C18" s="9">
        <v>12.02</v>
      </c>
      <c r="D18" s="24">
        <v>7.37</v>
      </c>
      <c r="E18" s="24">
        <v>7.84</v>
      </c>
      <c r="F18" s="9">
        <v>160</v>
      </c>
      <c r="G18" s="9">
        <v>18</v>
      </c>
      <c r="H18" s="9">
        <v>364</v>
      </c>
      <c r="I18" s="9">
        <v>32</v>
      </c>
      <c r="J18" s="9">
        <v>312</v>
      </c>
      <c r="K18" s="9">
        <v>13</v>
      </c>
      <c r="L18" s="9" t="s">
        <v>31</v>
      </c>
      <c r="M18" s="9">
        <v>500</v>
      </c>
      <c r="N18" s="9">
        <v>0.2</v>
      </c>
      <c r="O18" s="24">
        <v>22.97</v>
      </c>
      <c r="P18" s="9">
        <v>1700000</v>
      </c>
      <c r="Q18" s="61"/>
    </row>
    <row r="19" spans="1:17" x14ac:dyDescent="0.3">
      <c r="A19" s="33">
        <v>45123</v>
      </c>
      <c r="B19" s="9">
        <f t="shared" si="0"/>
        <v>12720</v>
      </c>
      <c r="C19" s="9">
        <v>12.72</v>
      </c>
      <c r="D19" s="24">
        <v>7.41</v>
      </c>
      <c r="E19" s="24">
        <v>7.91</v>
      </c>
      <c r="F19" s="9">
        <v>165</v>
      </c>
      <c r="G19" s="9">
        <v>16</v>
      </c>
      <c r="H19" s="9">
        <v>368</v>
      </c>
      <c r="I19" s="9">
        <v>36</v>
      </c>
      <c r="J19" s="9">
        <v>316</v>
      </c>
      <c r="K19" s="9">
        <v>10</v>
      </c>
      <c r="L19" s="9" t="s">
        <v>31</v>
      </c>
      <c r="M19" s="9">
        <v>700</v>
      </c>
      <c r="N19" s="9">
        <v>0.3</v>
      </c>
      <c r="O19" s="24">
        <v>23</v>
      </c>
      <c r="P19" s="9">
        <v>1300000</v>
      </c>
      <c r="Q19" s="61"/>
    </row>
    <row r="20" spans="1:17" x14ac:dyDescent="0.3">
      <c r="A20" s="33">
        <v>45124</v>
      </c>
      <c r="B20" s="9">
        <f t="shared" si="0"/>
        <v>12860</v>
      </c>
      <c r="C20" s="9">
        <v>12.86</v>
      </c>
      <c r="D20" s="24">
        <v>7.39</v>
      </c>
      <c r="E20" s="24">
        <v>7.88</v>
      </c>
      <c r="F20" s="9">
        <v>160</v>
      </c>
      <c r="G20" s="9">
        <v>15</v>
      </c>
      <c r="H20" s="9">
        <v>360</v>
      </c>
      <c r="I20" s="9">
        <v>28</v>
      </c>
      <c r="J20" s="9">
        <v>314</v>
      </c>
      <c r="K20" s="9">
        <v>12</v>
      </c>
      <c r="L20" s="9" t="s">
        <v>31</v>
      </c>
      <c r="M20" s="9">
        <v>600</v>
      </c>
      <c r="N20" s="9">
        <v>0.2</v>
      </c>
      <c r="O20" s="24">
        <v>23.79</v>
      </c>
      <c r="P20" s="9">
        <v>1700000</v>
      </c>
      <c r="Q20" s="61"/>
    </row>
    <row r="21" spans="1:17" x14ac:dyDescent="0.3">
      <c r="A21" s="33">
        <v>45125</v>
      </c>
      <c r="B21" s="9">
        <f t="shared" si="0"/>
        <v>12170</v>
      </c>
      <c r="C21" s="9">
        <v>12.17</v>
      </c>
      <c r="D21" s="24">
        <v>7.4</v>
      </c>
      <c r="E21" s="24">
        <v>7.94</v>
      </c>
      <c r="F21" s="9">
        <v>170</v>
      </c>
      <c r="G21" s="9">
        <v>18</v>
      </c>
      <c r="H21" s="9">
        <v>364</v>
      </c>
      <c r="I21" s="9">
        <v>36</v>
      </c>
      <c r="J21" s="9">
        <v>310</v>
      </c>
      <c r="K21" s="9">
        <v>14</v>
      </c>
      <c r="L21" s="9" t="s">
        <v>31</v>
      </c>
      <c r="M21" s="9">
        <v>400</v>
      </c>
      <c r="N21" s="9">
        <v>0.3</v>
      </c>
      <c r="O21" s="24">
        <v>22.53</v>
      </c>
      <c r="P21" s="9">
        <v>1300000</v>
      </c>
      <c r="Q21" s="61"/>
    </row>
    <row r="22" spans="1:17" x14ac:dyDescent="0.3">
      <c r="A22" s="33">
        <v>45126</v>
      </c>
      <c r="B22" s="9">
        <f t="shared" si="0"/>
        <v>12190</v>
      </c>
      <c r="C22" s="9">
        <v>12.19</v>
      </c>
      <c r="D22" s="24">
        <v>7.45</v>
      </c>
      <c r="E22" s="24">
        <v>7.97</v>
      </c>
      <c r="F22" s="9">
        <v>165</v>
      </c>
      <c r="G22" s="9">
        <v>16</v>
      </c>
      <c r="H22" s="9">
        <v>368</v>
      </c>
      <c r="I22" s="9">
        <v>28</v>
      </c>
      <c r="J22" s="9">
        <v>313</v>
      </c>
      <c r="K22" s="9">
        <v>15</v>
      </c>
      <c r="L22" s="9" t="s">
        <v>31</v>
      </c>
      <c r="M22" s="9">
        <v>500</v>
      </c>
      <c r="N22" s="9">
        <v>0.2</v>
      </c>
      <c r="O22" s="24">
        <v>23.47</v>
      </c>
      <c r="P22" s="9">
        <v>1400000</v>
      </c>
      <c r="Q22" s="61"/>
    </row>
    <row r="23" spans="1:17" x14ac:dyDescent="0.3">
      <c r="A23" s="33">
        <v>45127</v>
      </c>
      <c r="B23" s="9">
        <f t="shared" si="0"/>
        <v>11250</v>
      </c>
      <c r="C23" s="9">
        <v>11.25</v>
      </c>
      <c r="D23" s="24">
        <v>7.4</v>
      </c>
      <c r="E23" s="24">
        <v>7.94</v>
      </c>
      <c r="F23" s="9">
        <v>160</v>
      </c>
      <c r="G23" s="9">
        <v>14</v>
      </c>
      <c r="H23" s="9">
        <v>364</v>
      </c>
      <c r="I23" s="9">
        <v>36</v>
      </c>
      <c r="J23" s="9">
        <v>316</v>
      </c>
      <c r="K23" s="9">
        <v>16</v>
      </c>
      <c r="L23" s="9" t="s">
        <v>31</v>
      </c>
      <c r="M23" s="9">
        <v>600</v>
      </c>
      <c r="N23" s="9">
        <v>0.3</v>
      </c>
      <c r="O23" s="24">
        <v>23.03</v>
      </c>
      <c r="P23" s="9">
        <v>1300000</v>
      </c>
      <c r="Q23" s="61"/>
    </row>
    <row r="24" spans="1:17" x14ac:dyDescent="0.3">
      <c r="A24" s="33">
        <v>45128</v>
      </c>
      <c r="B24" s="9">
        <f t="shared" si="0"/>
        <v>13060</v>
      </c>
      <c r="C24" s="9">
        <v>13.06</v>
      </c>
      <c r="D24" s="24">
        <v>7.42</v>
      </c>
      <c r="E24" s="24">
        <v>7.93</v>
      </c>
      <c r="F24" s="9">
        <v>170</v>
      </c>
      <c r="G24" s="9">
        <v>18</v>
      </c>
      <c r="H24" s="9">
        <v>354</v>
      </c>
      <c r="I24" s="9">
        <v>32</v>
      </c>
      <c r="J24" s="9">
        <v>312</v>
      </c>
      <c r="K24" s="9">
        <v>13</v>
      </c>
      <c r="L24" s="9" t="s">
        <v>31</v>
      </c>
      <c r="M24" s="9">
        <v>700</v>
      </c>
      <c r="N24" s="9">
        <v>0.2</v>
      </c>
      <c r="O24" s="24">
        <v>23.22</v>
      </c>
      <c r="P24" s="9">
        <v>1700000</v>
      </c>
      <c r="Q24" s="61"/>
    </row>
    <row r="25" spans="1:17" x14ac:dyDescent="0.3">
      <c r="A25" s="33">
        <v>45129</v>
      </c>
      <c r="B25" s="9">
        <f t="shared" si="0"/>
        <v>11900</v>
      </c>
      <c r="C25" s="24">
        <v>11.9</v>
      </c>
      <c r="D25" s="24">
        <v>7.37</v>
      </c>
      <c r="E25" s="24">
        <v>7.87</v>
      </c>
      <c r="F25" s="9">
        <v>165</v>
      </c>
      <c r="G25" s="9">
        <v>17</v>
      </c>
      <c r="H25" s="9">
        <v>368</v>
      </c>
      <c r="I25" s="9">
        <v>40</v>
      </c>
      <c r="J25" s="9">
        <v>314</v>
      </c>
      <c r="K25" s="9">
        <v>10</v>
      </c>
      <c r="L25" s="9" t="s">
        <v>31</v>
      </c>
      <c r="M25" s="9">
        <v>400</v>
      </c>
      <c r="N25" s="9">
        <v>0.3</v>
      </c>
      <c r="O25" s="24">
        <v>23.74</v>
      </c>
      <c r="P25" s="9">
        <v>1400000</v>
      </c>
      <c r="Q25" s="61"/>
    </row>
    <row r="26" spans="1:17" x14ac:dyDescent="0.3">
      <c r="A26" s="33">
        <v>45130</v>
      </c>
      <c r="B26" s="9">
        <f t="shared" si="0"/>
        <v>14520</v>
      </c>
      <c r="C26" s="9">
        <v>14.52</v>
      </c>
      <c r="D26" s="24">
        <v>7.4</v>
      </c>
      <c r="E26" s="24">
        <v>7.93</v>
      </c>
      <c r="F26" s="9">
        <v>160</v>
      </c>
      <c r="G26" s="9">
        <v>16</v>
      </c>
      <c r="H26" s="9">
        <v>372</v>
      </c>
      <c r="I26" s="9">
        <v>44</v>
      </c>
      <c r="J26" s="9">
        <v>312</v>
      </c>
      <c r="K26" s="9">
        <v>16</v>
      </c>
      <c r="L26" s="9" t="s">
        <v>31</v>
      </c>
      <c r="M26" s="9">
        <v>600</v>
      </c>
      <c r="N26" s="9">
        <v>0.2</v>
      </c>
      <c r="O26" s="24">
        <v>24.18</v>
      </c>
      <c r="P26" s="9">
        <v>1300000</v>
      </c>
      <c r="Q26" s="61"/>
    </row>
    <row r="27" spans="1:17" x14ac:dyDescent="0.3">
      <c r="A27" s="33">
        <v>45131</v>
      </c>
      <c r="B27" s="9">
        <f t="shared" si="0"/>
        <v>11550</v>
      </c>
      <c r="C27" s="9">
        <v>11.55</v>
      </c>
      <c r="D27" s="24">
        <v>7.42</v>
      </c>
      <c r="E27" s="24">
        <v>7.9</v>
      </c>
      <c r="F27" s="9">
        <v>170</v>
      </c>
      <c r="G27" s="9">
        <v>18</v>
      </c>
      <c r="H27" s="9">
        <v>360</v>
      </c>
      <c r="I27" s="9">
        <v>32</v>
      </c>
      <c r="J27" s="9">
        <v>315</v>
      </c>
      <c r="K27" s="9">
        <v>14</v>
      </c>
      <c r="L27" s="9" t="s">
        <v>31</v>
      </c>
      <c r="M27" s="9">
        <v>500</v>
      </c>
      <c r="N27" s="9">
        <v>0.3</v>
      </c>
      <c r="O27" s="24">
        <v>23.58</v>
      </c>
      <c r="P27" s="9">
        <v>1400000</v>
      </c>
      <c r="Q27" s="61"/>
    </row>
    <row r="28" spans="1:17" x14ac:dyDescent="0.3">
      <c r="A28" s="33">
        <v>45132</v>
      </c>
      <c r="B28" s="9">
        <f t="shared" si="0"/>
        <v>11350</v>
      </c>
      <c r="C28" s="9">
        <v>11.35</v>
      </c>
      <c r="D28" s="24">
        <v>7.37</v>
      </c>
      <c r="E28" s="24">
        <v>7.85</v>
      </c>
      <c r="F28" s="9">
        <v>165</v>
      </c>
      <c r="G28" s="9">
        <v>20</v>
      </c>
      <c r="H28" s="9">
        <v>364</v>
      </c>
      <c r="I28" s="9">
        <v>36</v>
      </c>
      <c r="J28" s="9">
        <v>313</v>
      </c>
      <c r="K28" s="9">
        <v>12</v>
      </c>
      <c r="L28" s="9" t="s">
        <v>31</v>
      </c>
      <c r="M28" s="9">
        <v>700</v>
      </c>
      <c r="N28" s="9">
        <v>0.2</v>
      </c>
      <c r="O28" s="24">
        <v>24.53</v>
      </c>
      <c r="P28" s="9">
        <v>1700000</v>
      </c>
      <c r="Q28" s="61"/>
    </row>
    <row r="29" spans="1:17" x14ac:dyDescent="0.3">
      <c r="A29" s="33">
        <v>45133</v>
      </c>
      <c r="B29" s="9">
        <f t="shared" si="0"/>
        <v>12350</v>
      </c>
      <c r="C29" s="9">
        <v>12.35</v>
      </c>
      <c r="D29" s="24">
        <v>7.45</v>
      </c>
      <c r="E29" s="24">
        <v>7.82</v>
      </c>
      <c r="F29" s="9">
        <v>160</v>
      </c>
      <c r="G29" s="9">
        <v>16</v>
      </c>
      <c r="H29" s="9">
        <v>368</v>
      </c>
      <c r="I29" s="9">
        <v>40</v>
      </c>
      <c r="J29" s="9">
        <v>317</v>
      </c>
      <c r="K29" s="9">
        <v>16</v>
      </c>
      <c r="L29" s="9" t="s">
        <v>31</v>
      </c>
      <c r="M29" s="9">
        <v>400</v>
      </c>
      <c r="N29" s="9">
        <v>0.3</v>
      </c>
      <c r="O29" s="24">
        <v>23.95</v>
      </c>
      <c r="P29" s="9">
        <v>1300000</v>
      </c>
      <c r="Q29" s="61"/>
    </row>
    <row r="30" spans="1:17" x14ac:dyDescent="0.3">
      <c r="A30" s="33">
        <v>45134</v>
      </c>
      <c r="B30" s="9">
        <f t="shared" si="0"/>
        <v>12920</v>
      </c>
      <c r="C30" s="9">
        <v>12.92</v>
      </c>
      <c r="D30" s="24">
        <v>7.35</v>
      </c>
      <c r="E30" s="24">
        <v>8.75</v>
      </c>
      <c r="F30" s="9">
        <v>170</v>
      </c>
      <c r="G30" s="9">
        <v>20</v>
      </c>
      <c r="H30" s="9">
        <v>360</v>
      </c>
      <c r="I30" s="9">
        <v>36</v>
      </c>
      <c r="J30" s="9">
        <v>314</v>
      </c>
      <c r="K30" s="9">
        <v>13</v>
      </c>
      <c r="L30" s="9" t="s">
        <v>31</v>
      </c>
      <c r="M30" s="9">
        <v>600</v>
      </c>
      <c r="N30" s="9">
        <v>0.2</v>
      </c>
      <c r="O30" s="24">
        <v>23.74</v>
      </c>
      <c r="P30" s="9">
        <v>1700000</v>
      </c>
      <c r="Q30" s="61"/>
    </row>
    <row r="31" spans="1:17" x14ac:dyDescent="0.3">
      <c r="A31" s="33">
        <v>45135</v>
      </c>
      <c r="B31" s="9">
        <f t="shared" si="0"/>
        <v>13410</v>
      </c>
      <c r="C31" s="9">
        <v>13.41</v>
      </c>
      <c r="D31" s="24">
        <v>7.37</v>
      </c>
      <c r="E31" s="24">
        <v>7.77</v>
      </c>
      <c r="F31" s="9">
        <v>165</v>
      </c>
      <c r="G31" s="9">
        <v>22</v>
      </c>
      <c r="H31" s="9">
        <v>364</v>
      </c>
      <c r="I31" s="9">
        <v>32</v>
      </c>
      <c r="J31" s="9">
        <v>318</v>
      </c>
      <c r="K31" s="9">
        <v>15</v>
      </c>
      <c r="L31" s="9" t="s">
        <v>31</v>
      </c>
      <c r="M31" s="9">
        <v>500</v>
      </c>
      <c r="N31" s="9">
        <v>0.3</v>
      </c>
      <c r="O31" s="24">
        <v>22.73</v>
      </c>
      <c r="P31" s="9">
        <v>1400000</v>
      </c>
      <c r="Q31" s="61"/>
    </row>
    <row r="32" spans="1:17" x14ac:dyDescent="0.3">
      <c r="A32" s="33">
        <v>45136</v>
      </c>
      <c r="B32" s="9">
        <f t="shared" si="0"/>
        <v>12000</v>
      </c>
      <c r="C32" s="24">
        <v>12</v>
      </c>
      <c r="D32" s="24">
        <v>7.4</v>
      </c>
      <c r="E32" s="24">
        <v>7.78</v>
      </c>
      <c r="F32" s="9">
        <v>170</v>
      </c>
      <c r="G32" s="9">
        <v>24</v>
      </c>
      <c r="H32" s="9">
        <v>368</v>
      </c>
      <c r="I32" s="9">
        <v>28</v>
      </c>
      <c r="J32" s="9">
        <v>317</v>
      </c>
      <c r="K32" s="9">
        <v>12</v>
      </c>
      <c r="L32" s="9" t="s">
        <v>31</v>
      </c>
      <c r="M32" s="9">
        <v>700</v>
      </c>
      <c r="N32" s="9">
        <v>0.2</v>
      </c>
      <c r="O32" s="24">
        <v>23.75</v>
      </c>
      <c r="P32" s="9">
        <v>1300000</v>
      </c>
      <c r="Q32" s="61"/>
    </row>
    <row r="33" spans="1:17" x14ac:dyDescent="0.3">
      <c r="A33" s="33">
        <v>45137</v>
      </c>
      <c r="B33" s="9">
        <f t="shared" si="0"/>
        <v>13620</v>
      </c>
      <c r="C33" s="9">
        <v>13.62</v>
      </c>
      <c r="D33" s="24">
        <v>7.45</v>
      </c>
      <c r="E33" s="24">
        <v>7.83</v>
      </c>
      <c r="F33" s="9">
        <v>165</v>
      </c>
      <c r="G33" s="9">
        <v>23</v>
      </c>
      <c r="H33" s="9">
        <v>360</v>
      </c>
      <c r="I33" s="9">
        <v>36</v>
      </c>
      <c r="J33" s="9">
        <v>318</v>
      </c>
      <c r="K33" s="9">
        <v>16</v>
      </c>
      <c r="L33" s="9" t="s">
        <v>31</v>
      </c>
      <c r="M33" s="9">
        <v>400</v>
      </c>
      <c r="N33" s="9">
        <v>0.3</v>
      </c>
      <c r="O33" s="24">
        <v>24.53</v>
      </c>
      <c r="P33" s="9">
        <v>1700000</v>
      </c>
      <c r="Q33" s="61"/>
    </row>
    <row r="34" spans="1:17" ht="15" thickBot="1" x14ac:dyDescent="0.35">
      <c r="A34" s="35">
        <v>45138</v>
      </c>
      <c r="B34" s="26">
        <f t="shared" si="0"/>
        <v>15470</v>
      </c>
      <c r="C34" s="26">
        <v>15.47</v>
      </c>
      <c r="D34" s="29">
        <v>7.37</v>
      </c>
      <c r="E34" s="29">
        <v>7.79</v>
      </c>
      <c r="F34" s="26">
        <v>170</v>
      </c>
      <c r="G34" s="26">
        <v>24</v>
      </c>
      <c r="H34" s="26">
        <v>364</v>
      </c>
      <c r="I34" s="26">
        <v>40</v>
      </c>
      <c r="J34" s="26">
        <v>322</v>
      </c>
      <c r="K34" s="26">
        <v>18</v>
      </c>
      <c r="L34" s="26" t="s">
        <v>31</v>
      </c>
      <c r="M34" s="26">
        <v>500</v>
      </c>
      <c r="N34" s="26">
        <v>0.2</v>
      </c>
      <c r="O34" s="29">
        <v>23.71</v>
      </c>
      <c r="P34" s="26">
        <v>1300000</v>
      </c>
      <c r="Q34" s="62"/>
    </row>
    <row r="35" spans="1:17" ht="15" thickBot="1" x14ac:dyDescent="0.35">
      <c r="A35" s="21" t="s">
        <v>26</v>
      </c>
      <c r="B35" s="4">
        <f>AVERAGE(B4:B34)</f>
        <v>13164.193548387097</v>
      </c>
      <c r="C35" s="4">
        <f t="shared" ref="C35:P35" si="1">AVERAGE(C4:C34)</f>
        <v>13.164193548387098</v>
      </c>
      <c r="D35" s="4">
        <f t="shared" si="1"/>
        <v>7.4003225806451605</v>
      </c>
      <c r="E35" s="4">
        <f t="shared" si="1"/>
        <v>7.9077419354838714</v>
      </c>
      <c r="F35" s="4">
        <f t="shared" si="1"/>
        <v>164.67741935483872</v>
      </c>
      <c r="G35" s="4">
        <f t="shared" si="1"/>
        <v>17.93548387096774</v>
      </c>
      <c r="H35" s="4">
        <f t="shared" si="1"/>
        <v>363.80645161290323</v>
      </c>
      <c r="I35" s="4">
        <f t="shared" si="1"/>
        <v>34.70967741935484</v>
      </c>
      <c r="J35" s="4">
        <f t="shared" si="1"/>
        <v>313.70967741935482</v>
      </c>
      <c r="K35" s="4">
        <f t="shared" si="1"/>
        <v>12.709677419354838</v>
      </c>
      <c r="L35" s="4" t="s">
        <v>31</v>
      </c>
      <c r="M35" s="36">
        <f t="shared" si="1"/>
        <v>548.38709677419354</v>
      </c>
      <c r="N35" s="4">
        <f t="shared" si="1"/>
        <v>0.24838709677419354</v>
      </c>
      <c r="O35" s="4">
        <f t="shared" si="1"/>
        <v>23.599354838709683</v>
      </c>
      <c r="P35" s="4">
        <f t="shared" si="1"/>
        <v>1480645.1612903227</v>
      </c>
      <c r="Q35" s="11"/>
    </row>
    <row r="36" spans="1:17" x14ac:dyDescent="0.3">
      <c r="C36" s="37">
        <f>SUM(C4:C34)</f>
        <v>408.09000000000003</v>
      </c>
    </row>
    <row r="41" spans="1:17" ht="40.799999999999997" customHeight="1" x14ac:dyDescent="0.3">
      <c r="A41" s="41" t="s">
        <v>27</v>
      </c>
      <c r="B41" s="41"/>
      <c r="C41" s="40" t="s">
        <v>28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7"/>
    </row>
    <row r="43" spans="1:17" x14ac:dyDescent="0.3">
      <c r="A43" s="5" t="s">
        <v>29</v>
      </c>
      <c r="B43" s="6">
        <f>MIN(B4:B34)</f>
        <v>11210</v>
      </c>
      <c r="C43" s="6">
        <f t="shared" ref="C43:P43" si="2">MIN(C4:C34)</f>
        <v>11.21</v>
      </c>
      <c r="D43" s="6">
        <f t="shared" si="2"/>
        <v>7.35</v>
      </c>
      <c r="E43" s="6">
        <f t="shared" si="2"/>
        <v>7.77</v>
      </c>
      <c r="F43" s="6">
        <f t="shared" si="2"/>
        <v>155</v>
      </c>
      <c r="G43" s="6">
        <f t="shared" si="2"/>
        <v>14</v>
      </c>
      <c r="H43" s="6">
        <f t="shared" si="2"/>
        <v>354</v>
      </c>
      <c r="I43" s="6">
        <f t="shared" si="2"/>
        <v>28</v>
      </c>
      <c r="J43" s="6">
        <f t="shared" si="2"/>
        <v>305</v>
      </c>
      <c r="K43" s="6">
        <f t="shared" si="2"/>
        <v>10</v>
      </c>
      <c r="L43" s="6"/>
      <c r="M43" s="6">
        <f t="shared" si="2"/>
        <v>400</v>
      </c>
      <c r="N43" s="6">
        <f t="shared" si="2"/>
        <v>0.2</v>
      </c>
      <c r="O43" s="6">
        <f t="shared" si="2"/>
        <v>22.34</v>
      </c>
      <c r="P43" s="6">
        <f t="shared" si="2"/>
        <v>1300000</v>
      </c>
      <c r="Q43" s="6"/>
    </row>
    <row r="44" spans="1:17" x14ac:dyDescent="0.3">
      <c r="A44" s="5"/>
    </row>
    <row r="45" spans="1:17" x14ac:dyDescent="0.3">
      <c r="A45" s="5" t="s">
        <v>30</v>
      </c>
      <c r="B45" s="6">
        <f>MAX(B4:B34)</f>
        <v>16070</v>
      </c>
      <c r="C45" s="6">
        <f t="shared" ref="C45:P45" si="3">MAX(C4:C34)</f>
        <v>16.07</v>
      </c>
      <c r="D45" s="6">
        <f t="shared" si="3"/>
        <v>7.46</v>
      </c>
      <c r="E45" s="6">
        <f t="shared" si="3"/>
        <v>8.75</v>
      </c>
      <c r="F45" s="6">
        <f t="shared" si="3"/>
        <v>170</v>
      </c>
      <c r="G45" s="6">
        <f t="shared" si="3"/>
        <v>24</v>
      </c>
      <c r="H45" s="6">
        <f t="shared" si="3"/>
        <v>372</v>
      </c>
      <c r="I45" s="6">
        <f t="shared" si="3"/>
        <v>44</v>
      </c>
      <c r="J45" s="6">
        <f t="shared" si="3"/>
        <v>322</v>
      </c>
      <c r="K45" s="6">
        <f t="shared" si="3"/>
        <v>18</v>
      </c>
      <c r="L45" s="6"/>
      <c r="M45" s="6">
        <f t="shared" si="3"/>
        <v>700</v>
      </c>
      <c r="N45" s="6">
        <f t="shared" si="3"/>
        <v>0.3</v>
      </c>
      <c r="O45" s="6">
        <f t="shared" si="3"/>
        <v>24.91</v>
      </c>
      <c r="P45" s="6">
        <f t="shared" si="3"/>
        <v>1700000</v>
      </c>
      <c r="Q45" s="6"/>
    </row>
  </sheetData>
  <mergeCells count="13">
    <mergeCell ref="A41:B41"/>
    <mergeCell ref="C41:P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Q9:Q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Naini-2</vt:lpstr>
      <vt:lpstr>Phaphamau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2024-08-03T07:26:46Z</dcterms:modified>
</cp:coreProperties>
</file>